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HaCaT" sheetId="1" r:id="rId1"/>
    <sheet name="NHDF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1" l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G17" i="1"/>
  <c r="F17" i="1"/>
  <c r="E17" i="1"/>
  <c r="C14" i="1"/>
  <c r="C13" i="1"/>
  <c r="C12" i="1"/>
</calcChain>
</file>

<file path=xl/sharedStrings.xml><?xml version="1.0" encoding="utf-8"?>
<sst xmlns="http://schemas.openxmlformats.org/spreadsheetml/2006/main" count="27" uniqueCount="22">
  <si>
    <t>A</t>
  </si>
  <si>
    <t>B</t>
  </si>
  <si>
    <t>C</t>
  </si>
  <si>
    <t>D</t>
  </si>
  <si>
    <t>E</t>
  </si>
  <si>
    <t>F</t>
  </si>
  <si>
    <t>G</t>
  </si>
  <si>
    <t>H</t>
  </si>
  <si>
    <t>K pt 1</t>
  </si>
  <si>
    <t>K pt 2</t>
  </si>
  <si>
    <t>k pt 3</t>
  </si>
  <si>
    <t xml:space="preserve">Srednia </t>
  </si>
  <si>
    <t>SD</t>
  </si>
  <si>
    <t>stęzenie</t>
  </si>
  <si>
    <t>średnia</t>
  </si>
  <si>
    <t>IC50</t>
  </si>
  <si>
    <t>ekstrak liście</t>
  </si>
  <si>
    <t>Kontrola</t>
  </si>
  <si>
    <t>Korzenie</t>
  </si>
  <si>
    <t>Liście</t>
  </si>
  <si>
    <t>Owoce żółte</t>
  </si>
  <si>
    <t>Owoce zielone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</si>
</sst>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27413E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1"/>
      <color theme="1"/>
      <name val="Calibri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/>
    <xf numFmtId="0" fontId="0" fillId="15" borderId="0" xfId="0" applyFont="1" applyFill="1"/>
    <xf numFmtId="0" fontId="0" fillId="16" borderId="0" xfId="0" applyFont="1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16" borderId="0" xfId="0" applyFill="1"/>
    <xf numFmtId="0" fontId="5" fillId="0" borderId="0" xfId="0" applyFont="1"/>
    <xf numFmtId="2" fontId="0" fillId="0" borderId="0" xfId="0" applyNumberFormat="1"/>
    <xf numFmtId="2" fontId="5" fillId="17" borderId="0" xfId="0" applyNumberFormat="1" applyFont="1" applyFill="1"/>
    <xf numFmtId="2" fontId="5" fillId="0" borderId="0" xfId="0" applyNumberFormat="1" applyFont="1"/>
    <xf numFmtId="2" fontId="5" fillId="15" borderId="0" xfId="0" applyNumberFormat="1" applyFont="1" applyFill="1"/>
    <xf numFmtId="2" fontId="5" fillId="18" borderId="0" xfId="0" applyNumberFormat="1" applyFont="1" applyFill="1"/>
    <xf numFmtId="2" fontId="5" fillId="16" borderId="0" xfId="0" applyNumberFormat="1" applyFont="1" applyFill="1"/>
    <xf numFmtId="2" fontId="1" fillId="0" borderId="0" xfId="0" applyNumberFormat="1" applyFont="1"/>
    <xf numFmtId="2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[1]Arkusz1!$S$26:$S$42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10.855596600990564</c:v>
                  </c:pt>
                  <c:pt idx="2">
                    <c:v>7.1670309622267654</c:v>
                  </c:pt>
                  <c:pt idx="3">
                    <c:v>12.234115886967054</c:v>
                  </c:pt>
                  <c:pt idx="4">
                    <c:v>13.624599635638955</c:v>
                  </c:pt>
                  <c:pt idx="5">
                    <c:v>2.6976541777766223</c:v>
                  </c:pt>
                  <c:pt idx="6">
                    <c:v>6.2107939149659011</c:v>
                  </c:pt>
                  <c:pt idx="7">
                    <c:v>10.284501291325258</c:v>
                  </c:pt>
                  <c:pt idx="8">
                    <c:v>10.304422114270595</c:v>
                  </c:pt>
                  <c:pt idx="9">
                    <c:v>4.131448546149648</c:v>
                  </c:pt>
                  <c:pt idx="10">
                    <c:v>4.9740341623797066</c:v>
                  </c:pt>
                  <c:pt idx="11">
                    <c:v>12.210978598010833</c:v>
                  </c:pt>
                  <c:pt idx="12">
                    <c:v>13.408276417259831</c:v>
                  </c:pt>
                  <c:pt idx="13">
                    <c:v>8.9574730097880249</c:v>
                  </c:pt>
                  <c:pt idx="14">
                    <c:v>7.2339283411813637</c:v>
                  </c:pt>
                  <c:pt idx="15">
                    <c:v>13.76569265396491</c:v>
                  </c:pt>
                  <c:pt idx="16">
                    <c:v>11.391923983458637</c:v>
                  </c:pt>
                </c:numCache>
              </c:numRef>
            </c:plus>
            <c:minus>
              <c:numRef>
                <c:f>[1]Arkusz1!$S$26:$S$42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10.855596600990564</c:v>
                  </c:pt>
                  <c:pt idx="2">
                    <c:v>7.1670309622267654</c:v>
                  </c:pt>
                  <c:pt idx="3">
                    <c:v>12.234115886967054</c:v>
                  </c:pt>
                  <c:pt idx="4">
                    <c:v>13.624599635638955</c:v>
                  </c:pt>
                  <c:pt idx="5">
                    <c:v>2.6976541777766223</c:v>
                  </c:pt>
                  <c:pt idx="6">
                    <c:v>6.2107939149659011</c:v>
                  </c:pt>
                  <c:pt idx="7">
                    <c:v>10.284501291325258</c:v>
                  </c:pt>
                  <c:pt idx="8">
                    <c:v>10.304422114270595</c:v>
                  </c:pt>
                  <c:pt idx="9">
                    <c:v>4.131448546149648</c:v>
                  </c:pt>
                  <c:pt idx="10">
                    <c:v>4.9740341623797066</c:v>
                  </c:pt>
                  <c:pt idx="11">
                    <c:v>12.210978598010833</c:v>
                  </c:pt>
                  <c:pt idx="12">
                    <c:v>13.408276417259831</c:v>
                  </c:pt>
                  <c:pt idx="13">
                    <c:v>8.9574730097880249</c:v>
                  </c:pt>
                  <c:pt idx="14">
                    <c:v>7.2339283411813637</c:v>
                  </c:pt>
                  <c:pt idx="15">
                    <c:v>13.76569265396491</c:v>
                  </c:pt>
                  <c:pt idx="16">
                    <c:v>11.391923983458637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[1]Arkusz1!$A$26:$B$42</c:f>
              <c:multiLvlStrCache>
                <c:ptCount val="17"/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50</c:v>
                  </c:pt>
                  <c:pt idx="4">
                    <c:v>100</c:v>
                  </c:pt>
                  <c:pt idx="5">
                    <c:v>1</c:v>
                  </c:pt>
                  <c:pt idx="6">
                    <c:v>5</c:v>
                  </c:pt>
                  <c:pt idx="7">
                    <c:v>50</c:v>
                  </c:pt>
                  <c:pt idx="8">
                    <c:v>100</c:v>
                  </c:pt>
                  <c:pt idx="9">
                    <c:v>1</c:v>
                  </c:pt>
                  <c:pt idx="10">
                    <c:v>5</c:v>
                  </c:pt>
                  <c:pt idx="11">
                    <c:v>50</c:v>
                  </c:pt>
                  <c:pt idx="12">
                    <c:v>100</c:v>
                  </c:pt>
                  <c:pt idx="13">
                    <c:v>1</c:v>
                  </c:pt>
                  <c:pt idx="14">
                    <c:v>5</c:v>
                  </c:pt>
                  <c:pt idx="15">
                    <c:v>50</c:v>
                  </c:pt>
                  <c:pt idx="16">
                    <c:v>100</c:v>
                  </c:pt>
                </c:lvl>
                <c:lvl>
                  <c:pt idx="0">
                    <c:v>kontrola</c:v>
                  </c:pt>
                  <c:pt idx="1">
                    <c:v>korzeń </c:v>
                  </c:pt>
                  <c:pt idx="5">
                    <c:v>lisc</c:v>
                  </c:pt>
                  <c:pt idx="9">
                    <c:v>owoc zółty</c:v>
                  </c:pt>
                  <c:pt idx="13">
                    <c:v>owoc zielony</c:v>
                  </c:pt>
                </c:lvl>
              </c:multiLvlStrCache>
            </c:multiLvlStrRef>
          </c:cat>
          <c:val>
            <c:numRef>
              <c:f>[1]Arkusz1!$R$26:$R$42</c:f>
              <c:numCache>
                <c:formatCode>0.00</c:formatCode>
                <c:ptCount val="17"/>
                <c:pt idx="0" formatCode="General">
                  <c:v>100</c:v>
                </c:pt>
                <c:pt idx="1">
                  <c:v>96.937031990399959</c:v>
                </c:pt>
                <c:pt idx="2">
                  <c:v>92.460075286717355</c:v>
                </c:pt>
                <c:pt idx="3">
                  <c:v>87.1446078669115</c:v>
                </c:pt>
                <c:pt idx="4">
                  <c:v>74.493207421436964</c:v>
                </c:pt>
                <c:pt idx="5">
                  <c:v>99.45075569792489</c:v>
                </c:pt>
                <c:pt idx="6">
                  <c:v>98.385814167411183</c:v>
                </c:pt>
                <c:pt idx="7">
                  <c:v>82.251049683560737</c:v>
                </c:pt>
                <c:pt idx="8">
                  <c:v>33.965661290914589</c:v>
                </c:pt>
                <c:pt idx="9">
                  <c:v>96.944654358529036</c:v>
                </c:pt>
                <c:pt idx="10">
                  <c:v>97.438862599961169</c:v>
                </c:pt>
                <c:pt idx="11">
                  <c:v>82.104745363003246</c:v>
                </c:pt>
                <c:pt idx="12">
                  <c:v>88.731254011092304</c:v>
                </c:pt>
                <c:pt idx="13">
                  <c:v>96.672520634301165</c:v>
                </c:pt>
                <c:pt idx="14">
                  <c:v>95.81367924191423</c:v>
                </c:pt>
                <c:pt idx="15">
                  <c:v>90.590705940353388</c:v>
                </c:pt>
                <c:pt idx="16">
                  <c:v>91.304924561501807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2-4531-A279-16EB809FC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59647"/>
        <c:axId val="426759231"/>
      </c:barChart>
      <c:catAx>
        <c:axId val="42675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[ug/ml]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6759231"/>
        <c:crosses val="autoZero"/>
        <c:auto val="1"/>
        <c:lblAlgn val="ctr"/>
        <c:lblOffset val="100"/>
        <c:noMultiLvlLbl val="0"/>
      </c:catAx>
      <c:valAx>
        <c:axId val="42675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Żywotności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675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092519685039369"/>
                  <c:y val="1.43839311752697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[1]Arkusz1!$S$46:$S$49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[1]Arkusz1!$T$46:$T$49</c:f>
              <c:numCache>
                <c:formatCode>General</c:formatCode>
                <c:ptCount val="4"/>
                <c:pt idx="0">
                  <c:v>99.45075569792489</c:v>
                </c:pt>
                <c:pt idx="1">
                  <c:v>98.385814167411183</c:v>
                </c:pt>
                <c:pt idx="2">
                  <c:v>82.251049683560737</c:v>
                </c:pt>
                <c:pt idx="3">
                  <c:v>33.965661290914589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D-4155-97A8-C023203C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659935"/>
        <c:axId val="1178661183"/>
      </c:scatterChart>
      <c:valAx>
        <c:axId val="1178659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8661183"/>
        <c:crosses val="autoZero"/>
        <c:crossBetween val="midCat"/>
      </c:valAx>
      <c:valAx>
        <c:axId val="117866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8659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'[2]MTT NHDF'!$AB$3:$AB$19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8.6466418232574576</c:v>
                  </c:pt>
                  <c:pt idx="2">
                    <c:v>5.70039864392401</c:v>
                  </c:pt>
                  <c:pt idx="3">
                    <c:v>8.4956576609230865</c:v>
                  </c:pt>
                  <c:pt idx="4">
                    <c:v>6.5718521790813007</c:v>
                  </c:pt>
                  <c:pt idx="5">
                    <c:v>13.171803450063262</c:v>
                  </c:pt>
                  <c:pt idx="6">
                    <c:v>9.7353679356538105</c:v>
                  </c:pt>
                  <c:pt idx="7">
                    <c:v>9.9719619663957229</c:v>
                  </c:pt>
                  <c:pt idx="8">
                    <c:v>5.8156254954775655</c:v>
                  </c:pt>
                  <c:pt idx="9">
                    <c:v>4.6864752307712321</c:v>
                  </c:pt>
                  <c:pt idx="10">
                    <c:v>6.5199645541031721</c:v>
                  </c:pt>
                  <c:pt idx="11">
                    <c:v>4.7823886065838535</c:v>
                  </c:pt>
                  <c:pt idx="12">
                    <c:v>8.5558024066618081</c:v>
                  </c:pt>
                  <c:pt idx="13">
                    <c:v>7.5627474052500867</c:v>
                  </c:pt>
                  <c:pt idx="14">
                    <c:v>3.2180305787364283</c:v>
                  </c:pt>
                  <c:pt idx="15">
                    <c:v>2.2106335683330283</c:v>
                  </c:pt>
                  <c:pt idx="16">
                    <c:v>10.769459179757495</c:v>
                  </c:pt>
                </c:numCache>
              </c:numRef>
            </c:plus>
            <c:minus>
              <c:numRef>
                <c:f>'[2]MTT NHDF'!$AB$3:$AB$19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8.6466418232574576</c:v>
                  </c:pt>
                  <c:pt idx="2">
                    <c:v>5.70039864392401</c:v>
                  </c:pt>
                  <c:pt idx="3">
                    <c:v>8.4956576609230865</c:v>
                  </c:pt>
                  <c:pt idx="4">
                    <c:v>6.5718521790813007</c:v>
                  </c:pt>
                  <c:pt idx="5">
                    <c:v>13.171803450063262</c:v>
                  </c:pt>
                  <c:pt idx="6">
                    <c:v>9.7353679356538105</c:v>
                  </c:pt>
                  <c:pt idx="7">
                    <c:v>9.9719619663957229</c:v>
                  </c:pt>
                  <c:pt idx="8">
                    <c:v>5.8156254954775655</c:v>
                  </c:pt>
                  <c:pt idx="9">
                    <c:v>4.6864752307712321</c:v>
                  </c:pt>
                  <c:pt idx="10">
                    <c:v>6.5199645541031721</c:v>
                  </c:pt>
                  <c:pt idx="11">
                    <c:v>4.7823886065838535</c:v>
                  </c:pt>
                  <c:pt idx="12">
                    <c:v>8.5558024066618081</c:v>
                  </c:pt>
                  <c:pt idx="13">
                    <c:v>7.5627474052500867</c:v>
                  </c:pt>
                  <c:pt idx="14">
                    <c:v>3.2180305787364283</c:v>
                  </c:pt>
                  <c:pt idx="15">
                    <c:v>2.2106335683330283</c:v>
                  </c:pt>
                  <c:pt idx="16">
                    <c:v>10.769459179757495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'[2]MTT NHDF'!$A$3:$B$19</c:f>
              <c:multiLvlStrCache>
                <c:ptCount val="17"/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50</c:v>
                  </c:pt>
                  <c:pt idx="4">
                    <c:v>100</c:v>
                  </c:pt>
                  <c:pt idx="5">
                    <c:v>1</c:v>
                  </c:pt>
                  <c:pt idx="6">
                    <c:v>5</c:v>
                  </c:pt>
                  <c:pt idx="7">
                    <c:v>50</c:v>
                  </c:pt>
                  <c:pt idx="8">
                    <c:v>100</c:v>
                  </c:pt>
                  <c:pt idx="9">
                    <c:v>1</c:v>
                  </c:pt>
                  <c:pt idx="10">
                    <c:v>5</c:v>
                  </c:pt>
                  <c:pt idx="11">
                    <c:v>50</c:v>
                  </c:pt>
                  <c:pt idx="12">
                    <c:v>100</c:v>
                  </c:pt>
                  <c:pt idx="13">
                    <c:v>1</c:v>
                  </c:pt>
                  <c:pt idx="14">
                    <c:v>5</c:v>
                  </c:pt>
                  <c:pt idx="15">
                    <c:v>50</c:v>
                  </c:pt>
                  <c:pt idx="16">
                    <c:v>100</c:v>
                  </c:pt>
                </c:lvl>
                <c:lvl>
                  <c:pt idx="0">
                    <c:v>kontrola</c:v>
                  </c:pt>
                  <c:pt idx="1">
                    <c:v>korzeń </c:v>
                  </c:pt>
                  <c:pt idx="5">
                    <c:v>lisc</c:v>
                  </c:pt>
                  <c:pt idx="9">
                    <c:v>owoc zółty</c:v>
                  </c:pt>
                  <c:pt idx="13">
                    <c:v>owoc zielony</c:v>
                  </c:pt>
                </c:lvl>
              </c:multiLvlStrCache>
            </c:multiLvlStrRef>
          </c:cat>
          <c:val>
            <c:numRef>
              <c:f>'[2]MTT NHDF'!$AA$3:$AA$19</c:f>
              <c:numCache>
                <c:formatCode>0.00</c:formatCode>
                <c:ptCount val="17"/>
                <c:pt idx="0">
                  <c:v>100</c:v>
                </c:pt>
                <c:pt idx="1">
                  <c:v>89.448262007421505</c:v>
                </c:pt>
                <c:pt idx="2">
                  <c:v>92.191016680186706</c:v>
                </c:pt>
                <c:pt idx="3">
                  <c:v>83.080270505327363</c:v>
                </c:pt>
                <c:pt idx="4">
                  <c:v>86.689504824663786</c:v>
                </c:pt>
                <c:pt idx="5">
                  <c:v>99.06039818022704</c:v>
                </c:pt>
                <c:pt idx="6">
                  <c:v>93.006540999149749</c:v>
                </c:pt>
                <c:pt idx="7">
                  <c:v>83.387348120601104</c:v>
                </c:pt>
                <c:pt idx="8">
                  <c:v>83.642624557495665</c:v>
                </c:pt>
                <c:pt idx="9">
                  <c:v>99.284101433298289</c:v>
                </c:pt>
                <c:pt idx="10">
                  <c:v>100.24900750300522</c:v>
                </c:pt>
                <c:pt idx="11">
                  <c:v>99.117941430206088</c:v>
                </c:pt>
                <c:pt idx="12">
                  <c:v>97.238405068524116</c:v>
                </c:pt>
                <c:pt idx="13">
                  <c:v>101.22839833607692</c:v>
                </c:pt>
                <c:pt idx="14">
                  <c:v>99.127049707174834</c:v>
                </c:pt>
                <c:pt idx="15">
                  <c:v>97.50749616690382</c:v>
                </c:pt>
                <c:pt idx="16">
                  <c:v>94.747369701121741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9-444A-AF9F-AF3961336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845375"/>
        <c:axId val="836843295"/>
      </c:barChart>
      <c:catAx>
        <c:axId val="836845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n-AE"/>
                  <a:t>µ</a:t>
                </a:r>
                <a:r>
                  <a:rPr lang="pl-PL"/>
                  <a:t>g/ml] 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6843295"/>
        <c:crosses val="autoZero"/>
        <c:auto val="1"/>
        <c:lblAlgn val="ctr"/>
        <c:lblOffset val="100"/>
        <c:noMultiLvlLbl val="0"/>
      </c:catAx>
      <c:valAx>
        <c:axId val="83684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żywotności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684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309562</xdr:colOff>
      <xdr:row>44</xdr:row>
      <xdr:rowOff>123824</xdr:rowOff>
    </xdr:from>
    <xdr:to>
      <xdr:col>14</xdr:col>
      <xdr:colOff>476250</xdr:colOff>
      <xdr:row>59</xdr:row>
      <xdr:rowOff>123824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219075</xdr:colOff>
      <xdr:row>54</xdr:row>
      <xdr:rowOff>85725</xdr:rowOff>
    </xdr:from>
    <xdr:to>
      <xdr:col>21</xdr:col>
      <xdr:colOff>676275</xdr:colOff>
      <xdr:row>69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19</xdr:row>
      <xdr:rowOff>76200</xdr:rowOff>
    </xdr:from>
    <xdr:to>
      <xdr:col>23</xdr:col>
      <xdr:colOff>0</xdr:colOff>
      <xdr:row>33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TT%20HaCaT\policzone%20%20HaCat%20_%20MTT_miechunka%20pt%201_2_3%2028.08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P%20opracowane%20wyn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6">
          <cell r="A26" t="str">
            <v>kontrola</v>
          </cell>
          <cell r="B26">
            <v>0</v>
          </cell>
          <cell r="R26">
            <v>100</v>
          </cell>
          <cell r="S26">
            <v>0</v>
          </cell>
        </row>
        <row r="27">
          <cell r="A27" t="str">
            <v xml:space="preserve">korzeń </v>
          </cell>
          <cell r="B27">
            <v>1</v>
          </cell>
          <cell r="R27">
            <v>96.937031990399959</v>
          </cell>
          <cell r="S27">
            <v>10.855596600990564</v>
          </cell>
        </row>
        <row r="28">
          <cell r="B28">
            <v>5</v>
          </cell>
          <cell r="R28">
            <v>92.460075286717355</v>
          </cell>
          <cell r="S28">
            <v>7.1670309622267654</v>
          </cell>
        </row>
        <row r="29">
          <cell r="B29">
            <v>50</v>
          </cell>
          <cell r="R29">
            <v>87.1446078669115</v>
          </cell>
          <cell r="S29">
            <v>12.234115886967054</v>
          </cell>
        </row>
        <row r="30">
          <cell r="B30">
            <v>100</v>
          </cell>
          <cell r="R30">
            <v>74.493207421436964</v>
          </cell>
          <cell r="S30">
            <v>13.624599635638955</v>
          </cell>
        </row>
        <row r="31">
          <cell r="A31" t="str">
            <v>lisc</v>
          </cell>
          <cell r="B31">
            <v>1</v>
          </cell>
          <cell r="R31">
            <v>99.45075569792489</v>
          </cell>
          <cell r="S31">
            <v>2.6976541777766223</v>
          </cell>
        </row>
        <row r="32">
          <cell r="B32">
            <v>5</v>
          </cell>
          <cell r="R32">
            <v>98.385814167411183</v>
          </cell>
          <cell r="S32">
            <v>6.2107939149659011</v>
          </cell>
        </row>
        <row r="33">
          <cell r="B33">
            <v>50</v>
          </cell>
          <cell r="R33">
            <v>82.251049683560737</v>
          </cell>
          <cell r="S33">
            <v>10.284501291325258</v>
          </cell>
        </row>
        <row r="34">
          <cell r="B34">
            <v>100</v>
          </cell>
          <cell r="R34">
            <v>33.965661290914589</v>
          </cell>
          <cell r="S34">
            <v>10.304422114270595</v>
          </cell>
        </row>
        <row r="35">
          <cell r="A35" t="str">
            <v>owoc zółty</v>
          </cell>
          <cell r="B35">
            <v>1</v>
          </cell>
          <cell r="R35">
            <v>96.944654358529036</v>
          </cell>
          <cell r="S35">
            <v>4.131448546149648</v>
          </cell>
        </row>
        <row r="36">
          <cell r="B36">
            <v>5</v>
          </cell>
          <cell r="R36">
            <v>97.438862599961169</v>
          </cell>
          <cell r="S36">
            <v>4.9740341623797066</v>
          </cell>
        </row>
        <row r="37">
          <cell r="B37">
            <v>50</v>
          </cell>
          <cell r="R37">
            <v>82.104745363003246</v>
          </cell>
          <cell r="S37">
            <v>12.210978598010833</v>
          </cell>
        </row>
        <row r="38">
          <cell r="B38">
            <v>100</v>
          </cell>
          <cell r="R38">
            <v>88.731254011092304</v>
          </cell>
          <cell r="S38">
            <v>13.408276417259831</v>
          </cell>
        </row>
        <row r="39">
          <cell r="A39" t="str">
            <v>owoc zielony</v>
          </cell>
          <cell r="B39">
            <v>1</v>
          </cell>
          <cell r="R39">
            <v>96.672520634301165</v>
          </cell>
          <cell r="S39">
            <v>8.9574730097880249</v>
          </cell>
        </row>
        <row r="40">
          <cell r="B40">
            <v>5</v>
          </cell>
          <cell r="R40">
            <v>95.81367924191423</v>
          </cell>
          <cell r="S40">
            <v>7.2339283411813637</v>
          </cell>
        </row>
        <row r="41">
          <cell r="B41">
            <v>50</v>
          </cell>
          <cell r="R41">
            <v>90.590705940353388</v>
          </cell>
          <cell r="S41">
            <v>13.76569265396491</v>
          </cell>
        </row>
        <row r="42">
          <cell r="B42">
            <v>100</v>
          </cell>
          <cell r="R42">
            <v>91.304924561501807</v>
          </cell>
          <cell r="S42">
            <v>11.391923983458637</v>
          </cell>
        </row>
        <row r="46">
          <cell r="S46">
            <v>1</v>
          </cell>
          <cell r="T46">
            <v>99.45075569792489</v>
          </cell>
        </row>
        <row r="47">
          <cell r="S47">
            <v>5</v>
          </cell>
          <cell r="T47">
            <v>98.385814167411183</v>
          </cell>
        </row>
        <row r="48">
          <cell r="S48">
            <v>50</v>
          </cell>
          <cell r="T48">
            <v>82.251049683560737</v>
          </cell>
        </row>
        <row r="49">
          <cell r="S49">
            <v>100</v>
          </cell>
          <cell r="T49">
            <v>33.965661290914589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6 HaCaT "/>
      <sheetName val="IL-8 HaCaT "/>
      <sheetName val="MTT NHDF"/>
      <sheetName val="IL-6 NHDF"/>
    </sheetNames>
    <sheetDataSet>
      <sheetData sheetId="0"/>
      <sheetData sheetId="1"/>
      <sheetData sheetId="2">
        <row r="3">
          <cell r="A3" t="str">
            <v>kontrola</v>
          </cell>
          <cell r="B3">
            <v>0</v>
          </cell>
          <cell r="AA3">
            <v>100</v>
          </cell>
          <cell r="AB3">
            <v>0</v>
          </cell>
        </row>
        <row r="4">
          <cell r="A4" t="str">
            <v xml:space="preserve">korzeń </v>
          </cell>
          <cell r="B4">
            <v>1</v>
          </cell>
          <cell r="AA4">
            <v>89.448262007421505</v>
          </cell>
          <cell r="AB4">
            <v>8.6466418232574576</v>
          </cell>
        </row>
        <row r="5">
          <cell r="B5">
            <v>5</v>
          </cell>
          <cell r="AA5">
            <v>92.191016680186706</v>
          </cell>
          <cell r="AB5">
            <v>5.70039864392401</v>
          </cell>
        </row>
        <row r="6">
          <cell r="B6">
            <v>50</v>
          </cell>
          <cell r="AA6">
            <v>83.080270505327363</v>
          </cell>
          <cell r="AB6">
            <v>8.4956576609230865</v>
          </cell>
        </row>
        <row r="7">
          <cell r="B7">
            <v>100</v>
          </cell>
          <cell r="AA7">
            <v>86.689504824663786</v>
          </cell>
          <cell r="AB7">
            <v>6.5718521790813007</v>
          </cell>
        </row>
        <row r="8">
          <cell r="A8" t="str">
            <v>lisc</v>
          </cell>
          <cell r="B8">
            <v>1</v>
          </cell>
          <cell r="AA8">
            <v>99.06039818022704</v>
          </cell>
          <cell r="AB8">
            <v>13.171803450063262</v>
          </cell>
        </row>
        <row r="9">
          <cell r="B9">
            <v>5</v>
          </cell>
          <cell r="AA9">
            <v>93.006540999149749</v>
          </cell>
          <cell r="AB9">
            <v>9.7353679356538105</v>
          </cell>
        </row>
        <row r="10">
          <cell r="B10">
            <v>50</v>
          </cell>
          <cell r="AA10">
            <v>83.387348120601104</v>
          </cell>
          <cell r="AB10">
            <v>9.9719619663957229</v>
          </cell>
        </row>
        <row r="11">
          <cell r="B11">
            <v>100</v>
          </cell>
          <cell r="AA11">
            <v>83.642624557495665</v>
          </cell>
          <cell r="AB11">
            <v>5.8156254954775655</v>
          </cell>
        </row>
        <row r="12">
          <cell r="A12" t="str">
            <v>owoc zółty</v>
          </cell>
          <cell r="B12">
            <v>1</v>
          </cell>
          <cell r="AA12">
            <v>99.284101433298289</v>
          </cell>
          <cell r="AB12">
            <v>4.6864752307712321</v>
          </cell>
        </row>
        <row r="13">
          <cell r="B13">
            <v>5</v>
          </cell>
          <cell r="AA13">
            <v>100.24900750300522</v>
          </cell>
          <cell r="AB13">
            <v>6.5199645541031721</v>
          </cell>
        </row>
        <row r="14">
          <cell r="B14">
            <v>50</v>
          </cell>
          <cell r="AA14">
            <v>99.117941430206088</v>
          </cell>
          <cell r="AB14">
            <v>4.7823886065838535</v>
          </cell>
        </row>
        <row r="15">
          <cell r="B15">
            <v>100</v>
          </cell>
          <cell r="AA15">
            <v>97.238405068524116</v>
          </cell>
          <cell r="AB15">
            <v>8.5558024066618081</v>
          </cell>
        </row>
        <row r="16">
          <cell r="A16" t="str">
            <v>owoc zielony</v>
          </cell>
          <cell r="B16">
            <v>1</v>
          </cell>
          <cell r="AA16">
            <v>101.22839833607692</v>
          </cell>
          <cell r="AB16">
            <v>7.5627474052500867</v>
          </cell>
        </row>
        <row r="17">
          <cell r="B17">
            <v>5</v>
          </cell>
          <cell r="AA17">
            <v>99.127049707174834</v>
          </cell>
          <cell r="AB17">
            <v>3.2180305787364283</v>
          </cell>
        </row>
        <row r="18">
          <cell r="B18">
            <v>50</v>
          </cell>
          <cell r="AA18">
            <v>97.50749616690382</v>
          </cell>
          <cell r="AB18">
            <v>2.2106335683330283</v>
          </cell>
        </row>
        <row r="19">
          <cell r="B19">
            <v>100</v>
          </cell>
          <cell r="AA19">
            <v>94.747369701121741</v>
          </cell>
          <cell r="AB19">
            <v>10.769459179757495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3"/>
  <sheetViews>
    <sheetView topLeftCell="A41" workbookViewId="0">
      <selection activeCell="E59" sqref="E59"/>
    </sheetView>
  </sheetViews>
  <sheetFormatPr defaultRowHeight="15" x14ac:dyDescent="0.25"/>
  <sheetData>
    <row r="2" spans="1:14" x14ac:dyDescent="0.25">
      <c r="A2" s="1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</row>
    <row r="3" spans="1:14" x14ac:dyDescent="0.25">
      <c r="A3" s="2" t="s">
        <v>0</v>
      </c>
      <c r="B3" s="3">
        <v>0.63400000000000001</v>
      </c>
      <c r="C3" s="4">
        <v>0.65</v>
      </c>
      <c r="D3" s="5">
        <v>0.71899999999999997</v>
      </c>
      <c r="E3" s="6">
        <v>0.38100000000000001</v>
      </c>
      <c r="F3" s="6">
        <v>0.375</v>
      </c>
      <c r="G3" s="7">
        <v>0.40899999999999997</v>
      </c>
      <c r="H3" s="8">
        <v>0.82399999999999995</v>
      </c>
      <c r="I3" s="9">
        <v>0.86299999999999999</v>
      </c>
      <c r="J3" s="9">
        <v>0.83599999999999997</v>
      </c>
      <c r="K3" s="7">
        <v>0.44800000000000001</v>
      </c>
      <c r="L3" s="10">
        <v>0.46899999999999997</v>
      </c>
      <c r="M3" s="10">
        <v>0.47399999999999998</v>
      </c>
      <c r="N3" s="11">
        <v>570</v>
      </c>
    </row>
    <row r="4" spans="1:14" x14ac:dyDescent="0.25">
      <c r="A4" s="2" t="s">
        <v>1</v>
      </c>
      <c r="B4" s="12">
        <v>0.33300000000000002</v>
      </c>
      <c r="C4" s="12">
        <v>0.31900000000000001</v>
      </c>
      <c r="D4" s="6">
        <v>0.37</v>
      </c>
      <c r="E4" s="6">
        <v>0.39</v>
      </c>
      <c r="F4" s="6">
        <v>0.39500000000000002</v>
      </c>
      <c r="G4" s="6">
        <v>0.36899999999999999</v>
      </c>
      <c r="H4" s="7">
        <v>0.45900000000000002</v>
      </c>
      <c r="I4" s="10">
        <v>0.47499999999999998</v>
      </c>
      <c r="J4" s="7">
        <v>0.42</v>
      </c>
      <c r="K4" s="6">
        <v>0.39700000000000002</v>
      </c>
      <c r="L4" s="10">
        <v>0.47</v>
      </c>
      <c r="M4" s="7">
        <v>0.44</v>
      </c>
      <c r="N4" s="11">
        <v>570</v>
      </c>
    </row>
    <row r="5" spans="1:14" x14ac:dyDescent="0.25">
      <c r="A5" s="2" t="s">
        <v>2</v>
      </c>
      <c r="B5" s="12">
        <v>0.32100000000000001</v>
      </c>
      <c r="C5" s="12">
        <v>0.34499999999999997</v>
      </c>
      <c r="D5" s="6">
        <v>0.36499999999999999</v>
      </c>
      <c r="E5" s="6">
        <v>0.36</v>
      </c>
      <c r="F5" s="6">
        <v>0.39600000000000002</v>
      </c>
      <c r="G5" s="6">
        <v>0.35399999999999998</v>
      </c>
      <c r="H5" s="7">
        <v>0.438</v>
      </c>
      <c r="I5" s="7">
        <v>0.44600000000000001</v>
      </c>
      <c r="J5" s="12">
        <v>0.34399999999999997</v>
      </c>
      <c r="K5" s="6">
        <v>0.39600000000000002</v>
      </c>
      <c r="L5" s="7">
        <v>0.46600000000000003</v>
      </c>
      <c r="M5" s="10">
        <v>0.47299999999999998</v>
      </c>
      <c r="N5" s="11">
        <v>570</v>
      </c>
    </row>
    <row r="6" spans="1:14" x14ac:dyDescent="0.25">
      <c r="A6" s="2" t="s">
        <v>3</v>
      </c>
      <c r="B6" s="13">
        <v>0.26300000000000001</v>
      </c>
      <c r="C6" s="13">
        <v>0.26900000000000002</v>
      </c>
      <c r="D6" s="13">
        <v>0.251</v>
      </c>
      <c r="E6" s="13">
        <v>0.249</v>
      </c>
      <c r="F6" s="13">
        <v>0.24099999999999999</v>
      </c>
      <c r="G6" s="13">
        <v>0.251</v>
      </c>
      <c r="H6" s="6">
        <v>0.39600000000000002</v>
      </c>
      <c r="I6" s="7">
        <v>0.42899999999999999</v>
      </c>
      <c r="J6" s="13">
        <v>0.247</v>
      </c>
      <c r="K6" s="14">
        <v>0.22</v>
      </c>
      <c r="L6" s="7">
        <v>0.42899999999999999</v>
      </c>
      <c r="M6" s="7">
        <v>0.44900000000000001</v>
      </c>
      <c r="N6" s="11">
        <v>570</v>
      </c>
    </row>
    <row r="7" spans="1:14" x14ac:dyDescent="0.25">
      <c r="A7" s="2" t="s">
        <v>4</v>
      </c>
      <c r="B7" s="9">
        <v>0.89</v>
      </c>
      <c r="C7" s="8">
        <v>0.82799999999999996</v>
      </c>
      <c r="D7" s="8">
        <v>0.82099999999999995</v>
      </c>
      <c r="E7" s="10">
        <v>0.47199999999999998</v>
      </c>
      <c r="F7" s="6">
        <v>0.40300000000000002</v>
      </c>
      <c r="G7" s="7">
        <v>0.41699999999999998</v>
      </c>
      <c r="H7" s="15">
        <v>4.8000000000000001E-2</v>
      </c>
      <c r="I7" s="15">
        <v>4.8000000000000001E-2</v>
      </c>
      <c r="J7" s="15">
        <v>4.5999999999999999E-2</v>
      </c>
      <c r="K7" s="15">
        <v>4.7E-2</v>
      </c>
      <c r="L7" s="15">
        <v>4.8000000000000001E-2</v>
      </c>
      <c r="M7" s="15">
        <v>4.5999999999999999E-2</v>
      </c>
      <c r="N7" s="11">
        <v>570</v>
      </c>
    </row>
    <row r="8" spans="1:14" x14ac:dyDescent="0.25">
      <c r="A8" s="2" t="s">
        <v>5</v>
      </c>
      <c r="B8" s="7">
        <v>0.45200000000000001</v>
      </c>
      <c r="C8" s="7">
        <v>0.44800000000000001</v>
      </c>
      <c r="D8" s="7">
        <v>0.434</v>
      </c>
      <c r="E8" s="7">
        <v>0.41899999999999998</v>
      </c>
      <c r="F8" s="7">
        <v>0.44600000000000001</v>
      </c>
      <c r="G8" s="6">
        <v>0.40100000000000002</v>
      </c>
      <c r="H8" s="15">
        <v>4.5999999999999999E-2</v>
      </c>
      <c r="I8" s="15">
        <v>4.7E-2</v>
      </c>
      <c r="J8" s="15">
        <v>4.8000000000000001E-2</v>
      </c>
      <c r="K8" s="15">
        <v>4.7E-2</v>
      </c>
      <c r="L8" s="15">
        <v>4.7E-2</v>
      </c>
      <c r="M8" s="15">
        <v>4.5999999999999999E-2</v>
      </c>
      <c r="N8" s="11">
        <v>570</v>
      </c>
    </row>
    <row r="9" spans="1:14" x14ac:dyDescent="0.25">
      <c r="A9" s="2" t="s">
        <v>6</v>
      </c>
      <c r="B9" s="7">
        <v>0.45200000000000001</v>
      </c>
      <c r="C9" s="7">
        <v>0.42899999999999999</v>
      </c>
      <c r="D9" s="7">
        <v>0.434</v>
      </c>
      <c r="E9" s="7">
        <v>0.42899999999999999</v>
      </c>
      <c r="F9" s="7">
        <v>0.46600000000000003</v>
      </c>
      <c r="G9" s="7">
        <v>0.41599999999999998</v>
      </c>
      <c r="H9" s="15">
        <v>4.7E-2</v>
      </c>
      <c r="I9" s="15">
        <v>4.5999999999999999E-2</v>
      </c>
      <c r="J9" s="15">
        <v>5.0999999999999997E-2</v>
      </c>
      <c r="K9" s="15">
        <v>4.7E-2</v>
      </c>
      <c r="L9" s="15">
        <v>4.7E-2</v>
      </c>
      <c r="M9" s="15">
        <v>4.5999999999999999E-2</v>
      </c>
      <c r="N9" s="11">
        <v>570</v>
      </c>
    </row>
    <row r="10" spans="1:14" x14ac:dyDescent="0.25">
      <c r="A10" s="2" t="s">
        <v>7</v>
      </c>
      <c r="B10" s="10">
        <v>0.46899999999999997</v>
      </c>
      <c r="C10" s="7">
        <v>0.45800000000000002</v>
      </c>
      <c r="D10" s="12">
        <v>0.33700000000000002</v>
      </c>
      <c r="E10" s="7">
        <v>0.41199999999999998</v>
      </c>
      <c r="F10" s="7">
        <v>0.41699999999999998</v>
      </c>
      <c r="G10" s="6">
        <v>0.38300000000000001</v>
      </c>
      <c r="H10" s="15">
        <v>5.1999999999999998E-2</v>
      </c>
      <c r="I10" s="15">
        <v>4.8000000000000001E-2</v>
      </c>
      <c r="J10" s="15">
        <v>4.9000000000000002E-2</v>
      </c>
      <c r="K10" s="15">
        <v>4.5999999999999999E-2</v>
      </c>
      <c r="L10" s="15">
        <v>4.5999999999999999E-2</v>
      </c>
      <c r="M10" s="15">
        <v>0.05</v>
      </c>
      <c r="N10" s="11">
        <v>570</v>
      </c>
    </row>
    <row r="12" spans="1:14" x14ac:dyDescent="0.25">
      <c r="B12" t="s">
        <v>8</v>
      </c>
      <c r="C12">
        <f>AVERAGE(E3:G3)</f>
        <v>0.38833333333333336</v>
      </c>
    </row>
    <row r="13" spans="1:14" x14ac:dyDescent="0.25">
      <c r="B13" t="s">
        <v>9</v>
      </c>
      <c r="C13">
        <f>AVERAGE(E7:G7)</f>
        <v>0.4306666666666667</v>
      </c>
    </row>
    <row r="14" spans="1:14" x14ac:dyDescent="0.25">
      <c r="B14" t="s">
        <v>10</v>
      </c>
      <c r="C14">
        <f>AVERAGE(K3:M3)</f>
        <v>0.46366666666666667</v>
      </c>
    </row>
    <row r="17" spans="1:20" x14ac:dyDescent="0.25">
      <c r="B17" s="16"/>
      <c r="C17" s="16"/>
      <c r="D17" s="16"/>
      <c r="E17" s="17">
        <f t="shared" ref="C17:G17" si="0">E3/0.388333*100</f>
        <v>98.111672198860262</v>
      </c>
      <c r="F17" s="17">
        <f t="shared" si="0"/>
        <v>96.566606494941198</v>
      </c>
      <c r="G17" s="17">
        <f t="shared" si="0"/>
        <v>105.3219788171492</v>
      </c>
      <c r="H17" s="16"/>
      <c r="I17" s="16"/>
      <c r="J17" s="16"/>
      <c r="K17">
        <f t="shared" ref="I17:M17" si="1">K3/0.463667*100</f>
        <v>96.621066411886119</v>
      </c>
      <c r="L17">
        <f t="shared" si="1"/>
        <v>101.15017889994327</v>
      </c>
      <c r="M17">
        <f t="shared" si="1"/>
        <v>102.22853901614737</v>
      </c>
    </row>
    <row r="18" spans="1:20" x14ac:dyDescent="0.25">
      <c r="B18" s="18">
        <f t="shared" ref="B18:G20" si="2">B4/0.388333*100</f>
        <v>85.751146567507803</v>
      </c>
      <c r="C18" s="18">
        <f t="shared" si="2"/>
        <v>82.145993258363319</v>
      </c>
      <c r="D18" s="18">
        <f t="shared" si="2"/>
        <v>95.279051741675318</v>
      </c>
      <c r="E18" s="18">
        <f t="shared" si="2"/>
        <v>100.42927075473884</v>
      </c>
      <c r="F18" s="19">
        <f t="shared" si="2"/>
        <v>101.71682550800473</v>
      </c>
      <c r="G18" s="19">
        <f t="shared" si="2"/>
        <v>95.021540791022147</v>
      </c>
      <c r="H18" s="20">
        <f t="shared" ref="H18:M20" si="3">H4/0.463667*100</f>
        <v>98.993458667535108</v>
      </c>
      <c r="I18" s="20">
        <f t="shared" si="3"/>
        <v>102.44421103938816</v>
      </c>
      <c r="J18" s="20">
        <f t="shared" si="3"/>
        <v>90.582249761143231</v>
      </c>
      <c r="K18" s="20">
        <f t="shared" si="3"/>
        <v>85.621793226604453</v>
      </c>
      <c r="L18" s="21">
        <f t="shared" si="3"/>
        <v>101.36585092318408</v>
      </c>
      <c r="M18" s="21">
        <f t="shared" si="3"/>
        <v>94.895690225959584</v>
      </c>
    </row>
    <row r="19" spans="1:20" x14ac:dyDescent="0.25">
      <c r="B19" s="18">
        <f t="shared" si="2"/>
        <v>82.661015159669674</v>
      </c>
      <c r="C19" s="18">
        <f t="shared" si="2"/>
        <v>88.841277975345903</v>
      </c>
      <c r="D19" s="18">
        <f t="shared" si="2"/>
        <v>93.991496988409423</v>
      </c>
      <c r="E19" s="18">
        <f t="shared" si="2"/>
        <v>92.703942235143558</v>
      </c>
      <c r="F19" s="19">
        <f t="shared" si="2"/>
        <v>101.97433645865792</v>
      </c>
      <c r="G19" s="19">
        <f t="shared" si="2"/>
        <v>91.158876531224493</v>
      </c>
      <c r="H19" s="20">
        <f t="shared" si="3"/>
        <v>94.464346179477943</v>
      </c>
      <c r="I19" s="20">
        <f t="shared" si="3"/>
        <v>96.189722365404478</v>
      </c>
      <c r="J19" s="20">
        <f t="shared" si="3"/>
        <v>74.191175994841117</v>
      </c>
      <c r="K19" s="20">
        <f t="shared" si="3"/>
        <v>85.406121203363625</v>
      </c>
      <c r="L19" s="21">
        <f t="shared" si="3"/>
        <v>100.50316283022083</v>
      </c>
      <c r="M19" s="21">
        <f t="shared" si="3"/>
        <v>102.01286699290655</v>
      </c>
    </row>
    <row r="20" spans="1:20" x14ac:dyDescent="0.25">
      <c r="B20" s="18">
        <f t="shared" si="2"/>
        <v>67.725380021785426</v>
      </c>
      <c r="C20" s="18">
        <f t="shared" si="2"/>
        <v>69.270445725704491</v>
      </c>
      <c r="D20" s="19">
        <f t="shared" si="2"/>
        <v>64.635248613947311</v>
      </c>
      <c r="E20" s="19">
        <f t="shared" si="2"/>
        <v>64.120226712640957</v>
      </c>
      <c r="F20" s="19">
        <f t="shared" si="2"/>
        <v>62.060139107415544</v>
      </c>
      <c r="G20" s="19">
        <f t="shared" si="2"/>
        <v>64.635248613947311</v>
      </c>
      <c r="H20" s="20">
        <f t="shared" si="3"/>
        <v>85.406121203363625</v>
      </c>
      <c r="I20" s="20">
        <f t="shared" si="3"/>
        <v>92.523297970310594</v>
      </c>
      <c r="J20" s="21">
        <f t="shared" si="3"/>
        <v>53.270989740481852</v>
      </c>
      <c r="K20" s="21">
        <f t="shared" si="3"/>
        <v>47.447845112979792</v>
      </c>
      <c r="L20" s="21">
        <f t="shared" si="3"/>
        <v>92.523297970310594</v>
      </c>
      <c r="M20" s="21">
        <f t="shared" si="3"/>
        <v>96.836738435126932</v>
      </c>
    </row>
    <row r="21" spans="1:20" x14ac:dyDescent="0.25">
      <c r="B21" s="16"/>
      <c r="C21" s="16"/>
      <c r="D21" s="16"/>
      <c r="E21">
        <f t="shared" ref="C21:G21" si="4">E7/0.430667*100</f>
        <v>109.59743839207555</v>
      </c>
      <c r="F21">
        <f t="shared" si="4"/>
        <v>93.575778966115351</v>
      </c>
      <c r="G21">
        <f t="shared" si="4"/>
        <v>96.826550443846386</v>
      </c>
    </row>
    <row r="22" spans="1:20" x14ac:dyDescent="0.25">
      <c r="B22" s="22">
        <f t="shared" ref="B22:G24" si="5">B8/0.430667*100</f>
        <v>104.95347913817403</v>
      </c>
      <c r="C22" s="22">
        <f t="shared" si="5"/>
        <v>104.02468728739373</v>
      </c>
      <c r="D22" s="22">
        <f t="shared" si="5"/>
        <v>100.77391580966268</v>
      </c>
      <c r="E22" s="22">
        <f t="shared" si="5"/>
        <v>97.290946369236551</v>
      </c>
      <c r="F22" s="23">
        <f t="shared" si="5"/>
        <v>103.56029136200358</v>
      </c>
      <c r="G22" s="23">
        <f t="shared" si="5"/>
        <v>93.111383040725201</v>
      </c>
    </row>
    <row r="23" spans="1:20" x14ac:dyDescent="0.25">
      <c r="B23" s="22">
        <f t="shared" si="5"/>
        <v>104.95347913817403</v>
      </c>
      <c r="C23" s="22">
        <f t="shared" si="5"/>
        <v>99.6129259961873</v>
      </c>
      <c r="D23" s="23">
        <f t="shared" si="5"/>
        <v>100.77391580966268</v>
      </c>
      <c r="E23" s="23">
        <f t="shared" si="5"/>
        <v>99.6129259961873</v>
      </c>
      <c r="F23" s="23">
        <f t="shared" si="5"/>
        <v>108.20425061590511</v>
      </c>
      <c r="G23" s="23">
        <f t="shared" si="5"/>
        <v>96.594352481151319</v>
      </c>
    </row>
    <row r="24" spans="1:20" x14ac:dyDescent="0.25">
      <c r="B24" s="22">
        <f t="shared" si="5"/>
        <v>108.90084450399031</v>
      </c>
      <c r="C24" s="22">
        <f t="shared" si="5"/>
        <v>106.3466669143445</v>
      </c>
      <c r="D24" s="23">
        <f t="shared" si="5"/>
        <v>78.250713428240388</v>
      </c>
      <c r="E24" s="23">
        <f t="shared" si="5"/>
        <v>95.665560630371019</v>
      </c>
      <c r="F24" s="23">
        <f t="shared" si="5"/>
        <v>96.826550443846386</v>
      </c>
      <c r="G24" s="23">
        <f t="shared" si="5"/>
        <v>88.931819712213837</v>
      </c>
    </row>
    <row r="26" spans="1:20" x14ac:dyDescent="0.25">
      <c r="R26" s="24" t="s">
        <v>11</v>
      </c>
      <c r="S26" s="24" t="s">
        <v>12</v>
      </c>
    </row>
    <row r="27" spans="1:20" x14ac:dyDescent="0.25">
      <c r="A27" t="s">
        <v>17</v>
      </c>
      <c r="B27">
        <v>0</v>
      </c>
      <c r="C27">
        <v>100</v>
      </c>
      <c r="D27">
        <v>100</v>
      </c>
      <c r="E27">
        <v>100</v>
      </c>
      <c r="F27">
        <v>100</v>
      </c>
      <c r="G27">
        <v>100</v>
      </c>
      <c r="H27">
        <v>100</v>
      </c>
      <c r="I27">
        <v>100</v>
      </c>
      <c r="J27">
        <v>100</v>
      </c>
      <c r="K27">
        <v>100</v>
      </c>
      <c r="L27">
        <v>100</v>
      </c>
      <c r="M27">
        <v>100</v>
      </c>
      <c r="N27">
        <v>100</v>
      </c>
      <c r="O27">
        <v>100</v>
      </c>
      <c r="P27">
        <v>100</v>
      </c>
      <c r="Q27">
        <v>100</v>
      </c>
      <c r="R27" s="24">
        <v>100</v>
      </c>
      <c r="S27" s="24">
        <v>0</v>
      </c>
    </row>
    <row r="28" spans="1:20" x14ac:dyDescent="0.25">
      <c r="A28" t="s">
        <v>18</v>
      </c>
      <c r="B28">
        <v>1</v>
      </c>
      <c r="C28" s="25">
        <v>98.993458667535108</v>
      </c>
      <c r="D28" s="25">
        <v>102.44421103938816</v>
      </c>
      <c r="E28" s="25"/>
      <c r="F28" s="25"/>
      <c r="G28" s="25"/>
      <c r="H28" s="25"/>
      <c r="I28" s="25"/>
      <c r="J28" s="25"/>
      <c r="K28" s="25"/>
      <c r="L28" s="25">
        <v>104.29292929292929</v>
      </c>
      <c r="M28" s="25">
        <v>103.15656565656563</v>
      </c>
      <c r="N28" s="25">
        <v>92.803030303030297</v>
      </c>
      <c r="O28" s="25">
        <v>70.075757575757578</v>
      </c>
      <c r="P28" s="25">
        <v>98.109401180072126</v>
      </c>
      <c r="Q28" s="25">
        <v>105.6209022079214</v>
      </c>
      <c r="R28" s="26">
        <f>AVERAGE(C28:Q28)</f>
        <v>96.937031990399959</v>
      </c>
      <c r="S28" s="27">
        <f>_xlfn.STDEV.P(C28:Q28)</f>
        <v>10.855596600990564</v>
      </c>
      <c r="T28" s="25"/>
    </row>
    <row r="29" spans="1:20" x14ac:dyDescent="0.25">
      <c r="B29">
        <v>5</v>
      </c>
      <c r="C29" s="25">
        <v>94.464346179477943</v>
      </c>
      <c r="D29" s="25">
        <v>96.189722365404478</v>
      </c>
      <c r="E29" s="25"/>
      <c r="F29" s="25"/>
      <c r="G29" s="25"/>
      <c r="H29" s="25"/>
      <c r="I29" s="25">
        <v>95.4468802698145</v>
      </c>
      <c r="J29" s="25">
        <v>99.325463743676224</v>
      </c>
      <c r="K29" s="25">
        <v>94.603709949409804</v>
      </c>
      <c r="L29" s="25">
        <v>83.964646464646464</v>
      </c>
      <c r="M29" s="25">
        <v>88.636363636363626</v>
      </c>
      <c r="N29" s="25"/>
      <c r="O29" s="25"/>
      <c r="P29" s="25">
        <v>77.874337186682254</v>
      </c>
      <c r="Q29" s="25">
        <v>101.63520778498099</v>
      </c>
      <c r="R29" s="26">
        <f t="shared" ref="R29:R43" si="6">AVERAGE(C29:Q29)</f>
        <v>92.460075286717355</v>
      </c>
      <c r="S29" s="27">
        <f t="shared" ref="S29:S43" si="7">_xlfn.STDEV.P(C29:Q29)</f>
        <v>7.1670309622267654</v>
      </c>
      <c r="T29" s="25"/>
    </row>
    <row r="30" spans="1:20" x14ac:dyDescent="0.25">
      <c r="B30">
        <v>50</v>
      </c>
      <c r="C30" s="25">
        <v>85.406121203363625</v>
      </c>
      <c r="D30" s="25">
        <v>92.523297970310594</v>
      </c>
      <c r="E30" s="25"/>
      <c r="F30" s="25"/>
      <c r="G30" s="25"/>
      <c r="H30" s="25"/>
      <c r="I30" s="25">
        <v>74.873524451939304</v>
      </c>
      <c r="J30" s="25">
        <v>78.920741989881961</v>
      </c>
      <c r="K30" s="25">
        <v>88.195615514333909</v>
      </c>
      <c r="L30" s="25">
        <v>84.343434343434339</v>
      </c>
      <c r="M30" s="25">
        <v>81.060606060606062</v>
      </c>
      <c r="N30" s="25"/>
      <c r="O30" s="25"/>
      <c r="P30" s="25">
        <v>80.173776276840201</v>
      </c>
      <c r="Q30" s="25">
        <v>118.80435299149362</v>
      </c>
      <c r="R30" s="26">
        <f t="shared" si="6"/>
        <v>87.1446078669115</v>
      </c>
      <c r="S30" s="27">
        <f t="shared" si="7"/>
        <v>12.234115886967054</v>
      </c>
      <c r="T30" s="25"/>
    </row>
    <row r="31" spans="1:20" x14ac:dyDescent="0.25">
      <c r="B31">
        <v>100</v>
      </c>
      <c r="C31" s="25">
        <v>90.582249761143231</v>
      </c>
      <c r="D31" s="25">
        <v>85.621793226604453</v>
      </c>
      <c r="E31" s="25">
        <v>74.191175994841117</v>
      </c>
      <c r="F31" s="25">
        <v>85.406121203363625</v>
      </c>
      <c r="G31" s="25"/>
      <c r="H31" s="25"/>
      <c r="I31" s="25">
        <v>73.018549747048908</v>
      </c>
      <c r="J31" s="25">
        <v>61.888701517706579</v>
      </c>
      <c r="K31" s="25">
        <v>58.853288364249579</v>
      </c>
      <c r="L31" s="25">
        <v>54.924242424242422</v>
      </c>
      <c r="M31" s="25">
        <v>57.575757575757578</v>
      </c>
      <c r="N31" s="25"/>
      <c r="O31" s="25"/>
      <c r="P31" s="25">
        <v>83.086399124373585</v>
      </c>
      <c r="Q31" s="25">
        <v>94.277002696475563</v>
      </c>
      <c r="R31" s="26">
        <f t="shared" si="6"/>
        <v>74.493207421436964</v>
      </c>
      <c r="S31" s="27">
        <f t="shared" si="7"/>
        <v>13.624599635638955</v>
      </c>
      <c r="T31" s="25"/>
    </row>
    <row r="32" spans="1:20" x14ac:dyDescent="0.25">
      <c r="A32" t="s">
        <v>19</v>
      </c>
      <c r="B32">
        <v>1</v>
      </c>
      <c r="C32" s="25">
        <v>101.36585092318408</v>
      </c>
      <c r="D32" s="25">
        <v>94.895690225959584</v>
      </c>
      <c r="E32" s="25"/>
      <c r="F32" s="25"/>
      <c r="G32" s="25"/>
      <c r="H32" s="25"/>
      <c r="I32" s="25"/>
      <c r="J32" s="25"/>
      <c r="K32" s="25"/>
      <c r="L32" s="25">
        <v>101.89393939393941</v>
      </c>
      <c r="M32" s="25">
        <v>95.202020202020194</v>
      </c>
      <c r="N32" s="25">
        <v>99.335768694823031</v>
      </c>
      <c r="O32" s="25">
        <v>101.9417996636687</v>
      </c>
      <c r="P32" s="25">
        <v>99.642360573510771</v>
      </c>
      <c r="Q32" s="25">
        <v>101.32861590629325</v>
      </c>
      <c r="R32" s="28">
        <f t="shared" si="6"/>
        <v>99.45075569792489</v>
      </c>
      <c r="S32" s="27">
        <f t="shared" si="7"/>
        <v>2.6976541777766223</v>
      </c>
      <c r="T32" s="25"/>
    </row>
    <row r="33" spans="1:20" x14ac:dyDescent="0.25">
      <c r="B33">
        <v>5</v>
      </c>
      <c r="C33" s="25">
        <v>100.50316283022083</v>
      </c>
      <c r="D33" s="25">
        <v>102.01286699290655</v>
      </c>
      <c r="E33" s="25"/>
      <c r="F33" s="25"/>
      <c r="G33" s="25"/>
      <c r="H33" s="25"/>
      <c r="I33" s="25">
        <v>93.929173693086028</v>
      </c>
      <c r="J33" s="25">
        <v>101.01180438448567</v>
      </c>
      <c r="K33" s="25">
        <v>104.72175379426645</v>
      </c>
      <c r="L33" s="25">
        <v>92.550505050505052</v>
      </c>
      <c r="M33" s="25">
        <v>85.479797979797979</v>
      </c>
      <c r="N33" s="25">
        <v>106.23408596529684</v>
      </c>
      <c r="O33" s="25">
        <v>99.029176816135305</v>
      </c>
      <c r="P33" s="25"/>
      <c r="Q33" s="25"/>
      <c r="R33" s="28">
        <f t="shared" si="6"/>
        <v>98.385814167411183</v>
      </c>
      <c r="S33" s="27">
        <f t="shared" si="7"/>
        <v>6.2107939149659011</v>
      </c>
      <c r="T33" s="25"/>
    </row>
    <row r="34" spans="1:20" x14ac:dyDescent="0.25">
      <c r="B34">
        <v>50</v>
      </c>
      <c r="C34" s="25">
        <v>92.523297970310594</v>
      </c>
      <c r="D34" s="25">
        <v>96.836738435126932</v>
      </c>
      <c r="E34" s="25"/>
      <c r="F34" s="25"/>
      <c r="G34" s="25"/>
      <c r="H34" s="25"/>
      <c r="I34" s="25">
        <v>84.485666104553133</v>
      </c>
      <c r="J34" s="25">
        <v>88.701517706576738</v>
      </c>
      <c r="K34" s="25">
        <v>77.403035413153461</v>
      </c>
      <c r="L34" s="25">
        <v>68.181818181818187</v>
      </c>
      <c r="M34" s="25">
        <v>68.560606060606062</v>
      </c>
      <c r="N34" s="25">
        <v>91.211083909598315</v>
      </c>
      <c r="O34" s="25">
        <v>72.355683370303197</v>
      </c>
      <c r="P34" s="25"/>
      <c r="Q34" s="25"/>
      <c r="R34" s="28">
        <f t="shared" si="6"/>
        <v>82.251049683560737</v>
      </c>
      <c r="S34" s="27">
        <f t="shared" si="7"/>
        <v>10.284501291325258</v>
      </c>
      <c r="T34" s="25"/>
    </row>
    <row r="35" spans="1:20" x14ac:dyDescent="0.25">
      <c r="B35">
        <v>100</v>
      </c>
      <c r="C35" s="25">
        <v>53.270989740481852</v>
      </c>
      <c r="D35" s="25">
        <v>47.447845112979792</v>
      </c>
      <c r="E35" s="25"/>
      <c r="F35" s="25"/>
      <c r="G35" s="25"/>
      <c r="H35" s="25"/>
      <c r="I35" s="25">
        <v>31.197301854974707</v>
      </c>
      <c r="J35" s="25">
        <v>29.173693086003372</v>
      </c>
      <c r="K35" s="25">
        <v>29.848229342327148</v>
      </c>
      <c r="L35" s="25">
        <v>21.843434343434339</v>
      </c>
      <c r="M35" s="25">
        <v>20.707070707070706</v>
      </c>
      <c r="N35" s="25">
        <v>39.397056411372716</v>
      </c>
      <c r="O35" s="25">
        <v>32.805331019586617</v>
      </c>
      <c r="P35" s="25"/>
      <c r="Q35" s="25"/>
      <c r="R35" s="28">
        <f t="shared" si="6"/>
        <v>33.965661290914589</v>
      </c>
      <c r="S35" s="27">
        <f t="shared" si="7"/>
        <v>10.304422114270595</v>
      </c>
      <c r="T35" s="25"/>
    </row>
    <row r="36" spans="1:20" x14ac:dyDescent="0.25">
      <c r="A36" t="s">
        <v>20</v>
      </c>
      <c r="B36">
        <v>1</v>
      </c>
      <c r="C36" s="25">
        <v>101.71682550800473</v>
      </c>
      <c r="D36" s="25">
        <v>95.021540791022147</v>
      </c>
      <c r="E36" s="25">
        <v>103.56029136200358</v>
      </c>
      <c r="F36" s="25">
        <v>93.111383040725201</v>
      </c>
      <c r="G36" s="25"/>
      <c r="H36" s="25"/>
      <c r="I36" s="25"/>
      <c r="J36" s="25"/>
      <c r="K36" s="25"/>
      <c r="L36" s="25">
        <v>95.030090131125135</v>
      </c>
      <c r="M36" s="25">
        <v>93.227795318293445</v>
      </c>
      <c r="N36" s="25"/>
      <c r="O36" s="25"/>
      <c r="P36" s="25"/>
      <c r="Q36" s="25"/>
      <c r="R36" s="29">
        <f t="shared" si="6"/>
        <v>96.944654358529036</v>
      </c>
      <c r="S36" s="27">
        <f t="shared" si="7"/>
        <v>4.131448546149648</v>
      </c>
      <c r="T36" s="25"/>
    </row>
    <row r="37" spans="1:20" x14ac:dyDescent="0.25">
      <c r="B37">
        <v>5</v>
      </c>
      <c r="C37" s="25">
        <v>101.97433645865792</v>
      </c>
      <c r="D37" s="25">
        <v>91.158876531224493</v>
      </c>
      <c r="E37" s="25">
        <v>108.20425061590511</v>
      </c>
      <c r="F37" s="25">
        <v>96.594352481151319</v>
      </c>
      <c r="G37" s="25"/>
      <c r="H37" s="25"/>
      <c r="I37" s="25">
        <v>95.720930232558132</v>
      </c>
      <c r="J37" s="25">
        <v>97.20930232558139</v>
      </c>
      <c r="K37" s="25">
        <v>98.976744186046517</v>
      </c>
      <c r="L37" s="25">
        <v>91.261655522477085</v>
      </c>
      <c r="M37" s="25">
        <v>95.849315046048616</v>
      </c>
      <c r="N37" s="25"/>
      <c r="O37" s="25"/>
      <c r="P37" s="25"/>
      <c r="Q37" s="25"/>
      <c r="R37" s="29">
        <f t="shared" si="6"/>
        <v>97.438862599961169</v>
      </c>
      <c r="S37" s="27">
        <f t="shared" si="7"/>
        <v>4.9740341623797066</v>
      </c>
      <c r="T37" s="25"/>
    </row>
    <row r="38" spans="1:20" x14ac:dyDescent="0.25">
      <c r="B38">
        <v>50</v>
      </c>
      <c r="C38" s="25">
        <v>62.060139107415544</v>
      </c>
      <c r="D38" s="25">
        <v>64.635248613947311</v>
      </c>
      <c r="E38" s="25">
        <v>96.826550443846386</v>
      </c>
      <c r="F38" s="25">
        <v>88.931819712213837</v>
      </c>
      <c r="G38" s="25"/>
      <c r="H38" s="25"/>
      <c r="I38" s="25">
        <v>89.674418604651166</v>
      </c>
      <c r="J38" s="25">
        <v>95.348837209302317</v>
      </c>
      <c r="K38" s="25">
        <v>89.581395348837205</v>
      </c>
      <c r="L38" s="25">
        <v>77.826366917731789</v>
      </c>
      <c r="M38" s="25">
        <v>74.057932309083725</v>
      </c>
      <c r="N38" s="25"/>
      <c r="O38" s="25"/>
      <c r="P38" s="25"/>
      <c r="Q38" s="25"/>
      <c r="R38" s="29">
        <f t="shared" si="6"/>
        <v>82.104745363003246</v>
      </c>
      <c r="S38" s="27">
        <f t="shared" si="7"/>
        <v>12.210978598010833</v>
      </c>
      <c r="T38" s="25"/>
    </row>
    <row r="39" spans="1:20" x14ac:dyDescent="0.25">
      <c r="B39">
        <v>100</v>
      </c>
      <c r="C39" s="25">
        <v>64.635248613947311</v>
      </c>
      <c r="D39" s="25">
        <v>64.120226712640957</v>
      </c>
      <c r="E39" s="25">
        <v>100.77391580966268</v>
      </c>
      <c r="F39" s="25">
        <v>99.6129259961873</v>
      </c>
      <c r="G39" s="25">
        <v>78.250713428240388</v>
      </c>
      <c r="H39" s="25">
        <v>95.665560630371019</v>
      </c>
      <c r="I39" s="25">
        <v>93.116279069767444</v>
      </c>
      <c r="J39" s="25">
        <v>87.720930232558132</v>
      </c>
      <c r="K39" s="25">
        <v>106.51162790697674</v>
      </c>
      <c r="L39" s="25">
        <v>93.063950335308746</v>
      </c>
      <c r="M39" s="25">
        <v>92.572415386354663</v>
      </c>
      <c r="N39" s="25"/>
      <c r="O39" s="25"/>
      <c r="P39" s="25"/>
      <c r="Q39" s="25"/>
      <c r="R39" s="29">
        <f t="shared" si="6"/>
        <v>88.731254011092304</v>
      </c>
      <c r="S39" s="27">
        <f t="shared" si="7"/>
        <v>13.408276417259831</v>
      </c>
      <c r="T39" s="25"/>
    </row>
    <row r="40" spans="1:20" x14ac:dyDescent="0.25">
      <c r="A40" t="s">
        <v>21</v>
      </c>
      <c r="B40">
        <v>1</v>
      </c>
      <c r="C40" s="25">
        <v>85.751146567507803</v>
      </c>
      <c r="D40" s="25">
        <v>82.145993258363319</v>
      </c>
      <c r="E40" s="25"/>
      <c r="F40" s="25"/>
      <c r="G40" s="25">
        <v>104.95347913817403</v>
      </c>
      <c r="H40" s="25">
        <v>104.02468728739373</v>
      </c>
      <c r="I40" s="25"/>
      <c r="J40" s="25"/>
      <c r="K40" s="25"/>
      <c r="L40" s="25">
        <v>99.290059688727297</v>
      </c>
      <c r="M40" s="25">
        <v>88.6401357947219</v>
      </c>
      <c r="N40" s="25">
        <v>105.18847907617645</v>
      </c>
      <c r="O40" s="25">
        <v>103.38618426334476</v>
      </c>
      <c r="P40" s="25"/>
      <c r="Q40" s="25"/>
      <c r="R40" s="30">
        <f t="shared" si="6"/>
        <v>96.672520634301165</v>
      </c>
      <c r="S40" s="27">
        <f t="shared" si="7"/>
        <v>8.9574730097880249</v>
      </c>
      <c r="T40" s="25"/>
    </row>
    <row r="41" spans="1:20" x14ac:dyDescent="0.25">
      <c r="B41">
        <v>5</v>
      </c>
      <c r="C41" s="25">
        <v>82.661015159669674</v>
      </c>
      <c r="D41" s="25">
        <v>88.841277975345903</v>
      </c>
      <c r="E41" s="25"/>
      <c r="F41" s="25"/>
      <c r="G41" s="25">
        <v>104.95347913817403</v>
      </c>
      <c r="H41" s="25">
        <v>99.6129259961873</v>
      </c>
      <c r="I41" s="25">
        <v>93.953488372093034</v>
      </c>
      <c r="J41" s="25">
        <v>94.604651162790688</v>
      </c>
      <c r="K41" s="25">
        <v>91.906976744186053</v>
      </c>
      <c r="L41" s="25">
        <v>98.962369722757899</v>
      </c>
      <c r="M41" s="25">
        <v>106.82692890602343</v>
      </c>
      <c r="N41" s="25"/>
      <c r="O41" s="25"/>
      <c r="P41" s="25"/>
      <c r="Q41" s="25"/>
      <c r="R41" s="30">
        <f t="shared" si="6"/>
        <v>95.81367924191423</v>
      </c>
      <c r="S41" s="27">
        <f t="shared" si="7"/>
        <v>7.2339283411813637</v>
      </c>
      <c r="T41" s="25"/>
    </row>
    <row r="42" spans="1:20" x14ac:dyDescent="0.25">
      <c r="B42">
        <v>50</v>
      </c>
      <c r="C42" s="31">
        <v>67.725380021785426</v>
      </c>
      <c r="D42" s="31">
        <v>69.270445725704491</v>
      </c>
      <c r="E42" s="25"/>
      <c r="F42" s="25"/>
      <c r="G42" s="25">
        <v>108.90084450399031</v>
      </c>
      <c r="H42" s="25">
        <v>106.3466669143445</v>
      </c>
      <c r="I42" s="25">
        <v>88.651162790697683</v>
      </c>
      <c r="J42" s="25">
        <v>90.79069767441861</v>
      </c>
      <c r="K42" s="25">
        <v>102.41860465116279</v>
      </c>
      <c r="L42" s="25">
        <v>89.950895658599492</v>
      </c>
      <c r="M42" s="25">
        <v>91.261655522477085</v>
      </c>
      <c r="N42" s="25"/>
      <c r="O42" s="25"/>
      <c r="P42" s="25"/>
      <c r="Q42" s="25"/>
      <c r="R42" s="30">
        <f t="shared" si="6"/>
        <v>90.590705940353388</v>
      </c>
      <c r="S42" s="27">
        <f t="shared" si="7"/>
        <v>13.76569265396491</v>
      </c>
      <c r="T42" s="25"/>
    </row>
    <row r="43" spans="1:20" x14ac:dyDescent="0.25">
      <c r="B43">
        <v>100</v>
      </c>
      <c r="C43" s="25">
        <v>95.279051741675318</v>
      </c>
      <c r="D43" s="25">
        <v>100.42927075473884</v>
      </c>
      <c r="E43" s="25">
        <v>93.991496988409423</v>
      </c>
      <c r="F43" s="25">
        <v>92.703942235143558</v>
      </c>
      <c r="G43" s="25">
        <v>100.77391580966268</v>
      </c>
      <c r="H43" s="25">
        <v>97.290946369236551</v>
      </c>
      <c r="I43" s="32">
        <v>70.604651162790702</v>
      </c>
      <c r="J43" s="32">
        <v>70.511627906976742</v>
      </c>
      <c r="K43" s="25">
        <v>80.093023255813961</v>
      </c>
      <c r="L43" s="25">
        <v>99.617749654696695</v>
      </c>
      <c r="M43" s="25">
        <v>103.05849429737538</v>
      </c>
      <c r="N43" s="25"/>
      <c r="O43" s="25"/>
      <c r="P43" s="25"/>
      <c r="Q43" s="25"/>
      <c r="R43" s="30">
        <f t="shared" si="6"/>
        <v>91.304924561501807</v>
      </c>
      <c r="S43" s="27">
        <f t="shared" si="7"/>
        <v>11.391923983458637</v>
      </c>
      <c r="T43" s="25"/>
    </row>
    <row r="46" spans="1:20" x14ac:dyDescent="0.25">
      <c r="S46" t="s">
        <v>13</v>
      </c>
      <c r="T46" t="s">
        <v>14</v>
      </c>
    </row>
    <row r="47" spans="1:20" x14ac:dyDescent="0.25">
      <c r="S47">
        <v>1</v>
      </c>
      <c r="T47">
        <v>99.45075569792489</v>
      </c>
    </row>
    <row r="48" spans="1:20" x14ac:dyDescent="0.25">
      <c r="S48">
        <v>5</v>
      </c>
      <c r="T48">
        <v>98.385814167411183</v>
      </c>
    </row>
    <row r="49" spans="18:20" x14ac:dyDescent="0.25">
      <c r="S49">
        <v>50</v>
      </c>
      <c r="T49">
        <v>82.251049683560737</v>
      </c>
    </row>
    <row r="50" spans="18:20" x14ac:dyDescent="0.25">
      <c r="S50">
        <v>100</v>
      </c>
      <c r="T50">
        <v>33.965661290914589</v>
      </c>
    </row>
    <row r="53" spans="18:20" x14ac:dyDescent="0.25">
      <c r="R53" t="s">
        <v>15</v>
      </c>
      <c r="S53">
        <f>(50-103.62)/-0.6438</f>
        <v>83.286735010872945</v>
      </c>
      <c r="T53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8"/>
  <sheetViews>
    <sheetView tabSelected="1" workbookViewId="0">
      <selection activeCell="B16" sqref="B16"/>
    </sheetView>
  </sheetViews>
  <sheetFormatPr defaultRowHeight="15" x14ac:dyDescent="0.25"/>
  <sheetData>
    <row r="2" spans="2:27" x14ac:dyDescent="0.25">
      <c r="B2" t="s">
        <v>17</v>
      </c>
      <c r="C2">
        <v>0</v>
      </c>
      <c r="D2" s="25">
        <v>100</v>
      </c>
      <c r="E2" s="25"/>
      <c r="F2" s="25"/>
      <c r="G2" s="25"/>
      <c r="H2" s="25">
        <v>100</v>
      </c>
      <c r="I2" s="25"/>
      <c r="J2" s="25"/>
      <c r="K2" s="25"/>
      <c r="L2" s="25">
        <v>100</v>
      </c>
      <c r="M2" s="25">
        <v>100</v>
      </c>
      <c r="N2" s="25">
        <v>100</v>
      </c>
      <c r="O2" s="25"/>
      <c r="P2" s="25">
        <v>100</v>
      </c>
      <c r="Q2" s="25">
        <v>100</v>
      </c>
      <c r="R2" s="25">
        <v>100</v>
      </c>
      <c r="S2" s="25"/>
      <c r="T2" s="25">
        <v>100</v>
      </c>
      <c r="U2" s="25">
        <v>100</v>
      </c>
      <c r="V2" s="25">
        <v>100</v>
      </c>
      <c r="W2" s="25"/>
      <c r="X2" s="25">
        <v>100</v>
      </c>
      <c r="Y2" s="25">
        <v>100</v>
      </c>
      <c r="Z2" s="25">
        <v>100</v>
      </c>
      <c r="AA2" s="25"/>
    </row>
    <row r="3" spans="2:27" x14ac:dyDescent="0.25">
      <c r="B3" t="s">
        <v>18</v>
      </c>
      <c r="C3">
        <v>1</v>
      </c>
      <c r="D3" s="25">
        <v>87.969924812030072</v>
      </c>
      <c r="E3" s="25">
        <v>88.721804511278194</v>
      </c>
      <c r="F3" s="25"/>
      <c r="G3" s="25"/>
      <c r="H3" s="25">
        <v>90.183772439999998</v>
      </c>
      <c r="I3" s="25">
        <v>80.061104110000002</v>
      </c>
      <c r="J3" s="25"/>
      <c r="K3" s="25"/>
      <c r="L3" s="25">
        <v>106.17947702394095</v>
      </c>
      <c r="M3" s="25">
        <v>99.437922927182782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>
        <v>82.282653692242434</v>
      </c>
      <c r="Y3" s="25">
        <v>80.749436542697538</v>
      </c>
      <c r="Z3" s="25"/>
      <c r="AA3" s="25"/>
    </row>
    <row r="4" spans="2:27" x14ac:dyDescent="0.25">
      <c r="C4">
        <v>5</v>
      </c>
      <c r="D4" s="25">
        <v>81.203007518796994</v>
      </c>
      <c r="E4" s="25">
        <v>89.473684210526301</v>
      </c>
      <c r="F4" s="25"/>
      <c r="G4" s="25"/>
      <c r="H4" s="25">
        <v>94.784985320000004</v>
      </c>
      <c r="I4" s="25">
        <v>93.864742750000005</v>
      </c>
      <c r="J4" s="25"/>
      <c r="K4" s="25"/>
      <c r="L4" s="25">
        <v>94.38175735461418</v>
      </c>
      <c r="M4" s="25">
        <v>99.437922927182782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2:27" x14ac:dyDescent="0.25">
      <c r="C5">
        <v>50</v>
      </c>
      <c r="D5" s="25">
        <v>77.443609022556387</v>
      </c>
      <c r="E5" s="25">
        <v>81.954887218045101</v>
      </c>
      <c r="F5" s="25"/>
      <c r="G5" s="25"/>
      <c r="H5" s="25">
        <v>78.220618959999996</v>
      </c>
      <c r="I5" s="25">
        <v>80.061104110000002</v>
      </c>
      <c r="J5" s="25"/>
      <c r="K5" s="25"/>
      <c r="L5" s="25">
        <v>95.224451616708947</v>
      </c>
      <c r="M5" s="25">
        <v>99.437922927182782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>
        <v>76.660857477244491</v>
      </c>
      <c r="Y5" s="25">
        <v>75.638712710881236</v>
      </c>
      <c r="Z5" s="25"/>
      <c r="AA5" s="25"/>
    </row>
    <row r="6" spans="2:27" x14ac:dyDescent="0.25">
      <c r="C6">
        <v>100</v>
      </c>
      <c r="D6" s="25">
        <v>78.947368421052616</v>
      </c>
      <c r="E6" s="25">
        <v>83.458646616541358</v>
      </c>
      <c r="F6" s="25"/>
      <c r="G6" s="25"/>
      <c r="H6" s="25">
        <v>88.343287290000006</v>
      </c>
      <c r="I6" s="25">
        <v>82.821831829999994</v>
      </c>
      <c r="J6" s="25"/>
      <c r="K6" s="25"/>
      <c r="L6" s="25">
        <v>93.539063092519399</v>
      </c>
      <c r="M6" s="25">
        <v>101.9660057134671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>
        <v>83.815870841787316</v>
      </c>
      <c r="Y6" s="25">
        <v>82.793726075424061</v>
      </c>
      <c r="Z6" s="25">
        <v>81.260508925879165</v>
      </c>
      <c r="AA6" s="25">
        <v>89.948739439966872</v>
      </c>
    </row>
    <row r="7" spans="2:27" x14ac:dyDescent="0.25">
      <c r="B7" t="s">
        <v>19</v>
      </c>
      <c r="C7">
        <v>1</v>
      </c>
      <c r="D7" s="25">
        <v>82.706766917293223</v>
      </c>
      <c r="E7" s="25">
        <v>98.496240601503757</v>
      </c>
      <c r="F7" s="25"/>
      <c r="G7" s="25"/>
      <c r="H7" s="25">
        <v>86.50280214</v>
      </c>
      <c r="I7" s="25">
        <v>90.183772439999998</v>
      </c>
      <c r="J7" s="25"/>
      <c r="K7" s="25"/>
      <c r="L7" s="25">
        <v>117.97719669326774</v>
      </c>
      <c r="M7" s="25">
        <v>101.9660057134671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>
        <v>121.12415481404631</v>
      </c>
      <c r="Y7" s="25">
        <v>93.526246122238291</v>
      </c>
      <c r="Z7" s="25"/>
      <c r="AA7" s="25"/>
    </row>
    <row r="8" spans="2:27" x14ac:dyDescent="0.25">
      <c r="C8">
        <v>5</v>
      </c>
      <c r="D8" s="25">
        <v>83.458646616541358</v>
      </c>
      <c r="E8" s="25">
        <v>96.992481203007515</v>
      </c>
      <c r="F8" s="25"/>
      <c r="G8" s="25"/>
      <c r="H8" s="25">
        <v>89.263529869999999</v>
      </c>
      <c r="I8" s="25">
        <v>89.263529869999999</v>
      </c>
      <c r="J8" s="25"/>
      <c r="K8" s="25"/>
      <c r="L8" s="25">
        <v>101.12331145137232</v>
      </c>
      <c r="M8" s="25">
        <v>113.76372538279389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>
        <v>85.860160374513853</v>
      </c>
      <c r="Y8" s="25">
        <v>84.326943224968957</v>
      </c>
      <c r="Z8" s="25"/>
      <c r="AA8" s="25"/>
    </row>
    <row r="9" spans="2:27" x14ac:dyDescent="0.25">
      <c r="C9">
        <v>50</v>
      </c>
      <c r="D9" s="25">
        <v>85.714285714285708</v>
      </c>
      <c r="E9" s="25">
        <v>96.240601503759393</v>
      </c>
      <c r="F9" s="25"/>
      <c r="G9" s="25"/>
      <c r="H9" s="25">
        <v>92.024257590000005</v>
      </c>
      <c r="I9" s="31">
        <v>66.25746547</v>
      </c>
      <c r="J9" s="25"/>
      <c r="K9" s="25"/>
      <c r="L9" s="25">
        <v>91.010980306235098</v>
      </c>
      <c r="M9" s="25">
        <v>87.640203257856015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>
        <v>72.061206028609831</v>
      </c>
      <c r="Y9" s="25">
        <v>76.149785094062864</v>
      </c>
      <c r="Z9" s="25"/>
      <c r="AA9" s="25"/>
    </row>
    <row r="10" spans="2:27" x14ac:dyDescent="0.25">
      <c r="C10">
        <v>100</v>
      </c>
      <c r="D10" s="25">
        <v>81.954887218045101</v>
      </c>
      <c r="E10" s="25">
        <v>81.954887218045101</v>
      </c>
      <c r="F10" s="25">
        <v>90.225563909774436</v>
      </c>
      <c r="G10" s="25">
        <v>86.46616541353383</v>
      </c>
      <c r="H10" s="25">
        <v>92.024257590000005</v>
      </c>
      <c r="I10" s="25">
        <v>83.742074410000001</v>
      </c>
      <c r="J10" s="25">
        <v>79.140861529999995</v>
      </c>
      <c r="K10" s="25">
        <v>82.821831829999994</v>
      </c>
      <c r="L10" s="25">
        <v>85.954814733666467</v>
      </c>
      <c r="M10" s="25">
        <v>86.797508995761248</v>
      </c>
      <c r="N10" s="25">
        <v>89.325591782045549</v>
      </c>
      <c r="O10" s="25">
        <v>85.954814733666467</v>
      </c>
      <c r="P10" s="25"/>
      <c r="Q10" s="25"/>
      <c r="R10" s="25"/>
      <c r="S10" s="25"/>
      <c r="T10" s="25"/>
      <c r="U10" s="25"/>
      <c r="V10" s="25"/>
      <c r="W10" s="25"/>
      <c r="X10" s="25">
        <v>69.505844112701681</v>
      </c>
      <c r="Y10" s="25">
        <v>75.127640327699609</v>
      </c>
      <c r="Z10" s="25"/>
      <c r="AA10" s="25"/>
    </row>
    <row r="11" spans="2:27" x14ac:dyDescent="0.25">
      <c r="B11" t="s">
        <v>20</v>
      </c>
      <c r="C11">
        <v>1</v>
      </c>
      <c r="D11" s="25">
        <v>93.023255813953483</v>
      </c>
      <c r="E11" s="25">
        <v>104.65116279069768</v>
      </c>
      <c r="F11" s="25"/>
      <c r="G11" s="25"/>
      <c r="H11" s="25">
        <v>96.992116569999993</v>
      </c>
      <c r="I11" s="25">
        <v>94.736485950000002</v>
      </c>
      <c r="J11" s="25"/>
      <c r="K11" s="25"/>
      <c r="L11" s="25"/>
      <c r="M11" s="25"/>
      <c r="N11" s="25"/>
      <c r="O11" s="25"/>
      <c r="P11" s="25">
        <v>106.30630630630631</v>
      </c>
      <c r="Q11" s="25">
        <v>97.297297297297291</v>
      </c>
      <c r="R11" s="25"/>
      <c r="S11" s="25"/>
      <c r="T11" s="25">
        <v>97.106866377696889</v>
      </c>
      <c r="U11" s="25">
        <v>104.15932036043465</v>
      </c>
      <c r="V11" s="25"/>
      <c r="W11" s="25"/>
      <c r="X11" s="25"/>
      <c r="Y11" s="25"/>
      <c r="Z11" s="25"/>
      <c r="AA11" s="25"/>
    </row>
    <row r="12" spans="2:27" x14ac:dyDescent="0.25">
      <c r="C12">
        <v>5</v>
      </c>
      <c r="D12" s="25">
        <v>93.023255813953483</v>
      </c>
      <c r="E12" s="31">
        <v>114.72868217054261</v>
      </c>
      <c r="F12" s="25"/>
      <c r="G12" s="25"/>
      <c r="H12" s="25">
        <v>96.992116569999993</v>
      </c>
      <c r="I12" s="25">
        <v>96.992116569999993</v>
      </c>
      <c r="J12" s="25"/>
      <c r="K12" s="25"/>
      <c r="L12" s="25"/>
      <c r="M12" s="25"/>
      <c r="N12" s="25"/>
      <c r="O12" s="25"/>
      <c r="P12" s="25"/>
      <c r="Q12" s="25">
        <v>98.198198198198199</v>
      </c>
      <c r="R12" s="25"/>
      <c r="S12" s="25"/>
      <c r="T12" s="25">
        <v>98.734355758328675</v>
      </c>
      <c r="U12" s="25">
        <v>103.07432744001346</v>
      </c>
      <c r="V12" s="25"/>
      <c r="W12" s="25"/>
      <c r="X12" s="25"/>
      <c r="Y12" s="25"/>
      <c r="Z12" s="25"/>
      <c r="AA12" s="25"/>
    </row>
    <row r="13" spans="2:27" x14ac:dyDescent="0.25">
      <c r="C13">
        <v>50</v>
      </c>
      <c r="D13" s="25">
        <v>91.472868217054256</v>
      </c>
      <c r="E13" s="25">
        <v>93.798449612403104</v>
      </c>
      <c r="F13" s="25"/>
      <c r="G13" s="25"/>
      <c r="H13" s="25">
        <v>99.247747189999998</v>
      </c>
      <c r="I13" s="25">
        <v>98.119931879999996</v>
      </c>
      <c r="J13" s="25"/>
      <c r="K13" s="25"/>
      <c r="L13" s="25"/>
      <c r="M13" s="25"/>
      <c r="N13" s="25"/>
      <c r="O13" s="25"/>
      <c r="P13" s="25">
        <v>97.297297297297291</v>
      </c>
      <c r="Q13" s="25">
        <v>103.60360360360362</v>
      </c>
      <c r="R13" s="25"/>
      <c r="S13" s="25"/>
      <c r="T13" s="25">
        <v>102.53183097980285</v>
      </c>
      <c r="U13" s="25">
        <v>106.87180266148764</v>
      </c>
      <c r="V13" s="25"/>
      <c r="W13" s="25"/>
      <c r="X13" s="25"/>
      <c r="Y13" s="25"/>
      <c r="Z13" s="25"/>
      <c r="AA13" s="25"/>
    </row>
    <row r="14" spans="2:27" x14ac:dyDescent="0.25">
      <c r="C14">
        <v>100</v>
      </c>
      <c r="D14" s="25">
        <v>90.697674418604663</v>
      </c>
      <c r="E14" s="25">
        <v>93.798449612403104</v>
      </c>
      <c r="F14" s="25">
        <v>76.744186046511629</v>
      </c>
      <c r="G14" s="25">
        <v>84.496124031007753</v>
      </c>
      <c r="H14" s="25">
        <v>99.247747189999998</v>
      </c>
      <c r="I14" s="25">
        <v>100.3755625</v>
      </c>
      <c r="J14" s="25">
        <v>103.7590084</v>
      </c>
      <c r="K14" s="25">
        <v>102.6311931</v>
      </c>
      <c r="L14" s="25"/>
      <c r="M14" s="25"/>
      <c r="N14" s="25"/>
      <c r="O14" s="25"/>
      <c r="P14" s="25">
        <v>107.2072072072072</v>
      </c>
      <c r="Q14" s="25">
        <v>100.90090090090089</v>
      </c>
      <c r="R14" s="25">
        <v>100</v>
      </c>
      <c r="S14" s="25">
        <v>90.990990990990994</v>
      </c>
      <c r="T14" s="25">
        <v>107.95679558190882</v>
      </c>
      <c r="U14" s="25">
        <v>102.53183097980285</v>
      </c>
      <c r="V14" s="25"/>
      <c r="W14" s="25"/>
      <c r="X14" s="25"/>
      <c r="Y14" s="25"/>
      <c r="Z14" s="25"/>
      <c r="AA14" s="25"/>
    </row>
    <row r="15" spans="2:27" x14ac:dyDescent="0.25">
      <c r="B15" t="s">
        <v>21</v>
      </c>
      <c r="C15">
        <v>1</v>
      </c>
      <c r="D15" s="25">
        <v>101.55038759689923</v>
      </c>
      <c r="E15" s="25">
        <v>95.348837209302317</v>
      </c>
      <c r="F15" s="25"/>
      <c r="G15" s="25"/>
      <c r="H15" s="25">
        <v>111.6537156</v>
      </c>
      <c r="I15" s="25">
        <v>106.014639</v>
      </c>
      <c r="J15" s="25"/>
      <c r="K15" s="25"/>
      <c r="L15" s="25"/>
      <c r="M15" s="25"/>
      <c r="N15" s="25"/>
      <c r="O15" s="25"/>
      <c r="P15" s="25">
        <v>99.099099099099092</v>
      </c>
      <c r="Q15" s="25">
        <v>111.7117117117117</v>
      </c>
      <c r="R15" s="25"/>
      <c r="S15" s="25"/>
      <c r="T15" s="25">
        <v>89.511915934748529</v>
      </c>
      <c r="U15" s="25">
        <v>94.936880536854488</v>
      </c>
      <c r="V15" s="25"/>
      <c r="W15" s="25"/>
      <c r="X15" s="25"/>
      <c r="Y15" s="25"/>
      <c r="Z15" s="25"/>
      <c r="AA15" s="25"/>
    </row>
    <row r="16" spans="2:27" x14ac:dyDescent="0.25">
      <c r="C16">
        <v>5</v>
      </c>
      <c r="D16" s="25">
        <v>93.798449612403104</v>
      </c>
      <c r="E16" s="25">
        <v>101.55038759689923</v>
      </c>
      <c r="F16" s="25"/>
      <c r="G16" s="25"/>
      <c r="H16" s="25">
        <v>101.5033778</v>
      </c>
      <c r="I16" s="25">
        <v>99.247747189999998</v>
      </c>
      <c r="J16" s="25"/>
      <c r="K16" s="25"/>
      <c r="L16" s="25"/>
      <c r="M16" s="25"/>
      <c r="N16" s="25"/>
      <c r="O16" s="25"/>
      <c r="P16" s="25">
        <v>99.099099099099092</v>
      </c>
      <c r="Q16" s="25">
        <v>103.60360360360362</v>
      </c>
      <c r="R16" s="25"/>
      <c r="S16" s="25"/>
      <c r="T16" s="25">
        <v>94.394384076643902</v>
      </c>
      <c r="U16" s="25">
        <v>99.819348678749876</v>
      </c>
      <c r="V16" s="25"/>
      <c r="W16" s="25"/>
      <c r="X16" s="25"/>
      <c r="Y16" s="25"/>
      <c r="Z16" s="25"/>
      <c r="AA16" s="25"/>
    </row>
    <row r="17" spans="3:27" x14ac:dyDescent="0.25">
      <c r="C17">
        <v>50</v>
      </c>
      <c r="D17" s="25">
        <v>95.348837209302317</v>
      </c>
      <c r="E17" s="25">
        <v>101.55038759689923</v>
      </c>
      <c r="F17" s="25"/>
      <c r="G17" s="25"/>
      <c r="H17" s="25">
        <v>99.247747189999998</v>
      </c>
      <c r="I17" s="25">
        <v>94.736485950000002</v>
      </c>
      <c r="J17" s="25"/>
      <c r="K17" s="25"/>
      <c r="L17" s="25"/>
      <c r="M17" s="25"/>
      <c r="N17" s="25"/>
      <c r="O17" s="25"/>
      <c r="P17" s="25">
        <v>95.495495495495504</v>
      </c>
      <c r="Q17" s="25">
        <v>97.297297297297291</v>
      </c>
      <c r="R17" s="25"/>
      <c r="S17" s="25"/>
      <c r="T17" s="25">
        <v>99.276852218539275</v>
      </c>
      <c r="U17" s="25">
        <v>97.106866377696889</v>
      </c>
      <c r="V17" s="25"/>
      <c r="W17" s="25"/>
      <c r="X17" s="25"/>
      <c r="Y17" s="25"/>
      <c r="Z17" s="25"/>
      <c r="AA17" s="25"/>
    </row>
    <row r="18" spans="3:27" x14ac:dyDescent="0.25">
      <c r="C18">
        <v>100</v>
      </c>
      <c r="D18" s="25">
        <v>71.31782945736434</v>
      </c>
      <c r="E18" s="25">
        <v>79.069767441860463</v>
      </c>
      <c r="F18" s="25"/>
      <c r="G18" s="25"/>
      <c r="H18" s="25">
        <v>101.5033778</v>
      </c>
      <c r="I18" s="25">
        <v>102.6311931</v>
      </c>
      <c r="J18" s="25"/>
      <c r="K18" s="25"/>
      <c r="L18" s="25"/>
      <c r="M18" s="25"/>
      <c r="N18" s="25"/>
      <c r="O18" s="25"/>
      <c r="P18" s="25">
        <v>104.5045045045045</v>
      </c>
      <c r="Q18" s="25">
        <v>94.594594594594597</v>
      </c>
      <c r="R18" s="25"/>
      <c r="S18" s="25"/>
      <c r="T18" s="25">
        <v>93.309391156222702</v>
      </c>
      <c r="U18" s="25">
        <v>103.07432744001346</v>
      </c>
      <c r="V18" s="25">
        <v>93.309391156222702</v>
      </c>
      <c r="W18" s="25">
        <v>104.15932036043465</v>
      </c>
      <c r="X18" s="25"/>
      <c r="Y18" s="25"/>
      <c r="Z18" s="25"/>
      <c r="AA18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2026-03-31T08:12:08Z</dcterms:modified>
</cp:coreProperties>
</file>