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E:\Grant Opus 20 r1\"/>
    </mc:Choice>
  </mc:AlternateContent>
  <xr:revisionPtr revIDLastSave="0" documentId="13_ncr:1_{35E25C05-82C8-4688-AA15-DD132E5DBF77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Fungal biomass" sheetId="6" r:id="rId1"/>
    <sheet name="Ergosterol amount" sheetId="7" r:id="rId2"/>
    <sheet name="TPA amount" sheetId="8" r:id="rId3"/>
    <sheet name="CAT and SOD activity" sheetId="2" r:id="rId4"/>
    <sheet name="Phospholipids" sheetId="3" r:id="rId5"/>
    <sheet name="Pesticides degradation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2" l="1"/>
  <c r="AB44" i="2"/>
  <c r="AC43" i="2"/>
  <c r="AB43" i="2"/>
  <c r="AC42" i="2"/>
  <c r="N42" i="2"/>
  <c r="Y42" i="2" s="1"/>
  <c r="N43" i="2"/>
  <c r="Y43" i="2" s="1"/>
  <c r="N44" i="2"/>
  <c r="Y44" i="2" s="1"/>
  <c r="N45" i="2"/>
  <c r="Y45" i="2" s="1"/>
  <c r="N46" i="2"/>
  <c r="Y46" i="2" s="1"/>
  <c r="N47" i="2"/>
  <c r="Y47" i="2" s="1"/>
  <c r="N48" i="2"/>
  <c r="Y48" i="2" s="1"/>
  <c r="N41" i="2"/>
  <c r="Y41" i="2" s="1"/>
  <c r="M42" i="2"/>
  <c r="X42" i="2" s="1"/>
  <c r="M43" i="2"/>
  <c r="X43" i="2" s="1"/>
  <c r="M44" i="2"/>
  <c r="X44" i="2" s="1"/>
  <c r="M45" i="2"/>
  <c r="X45" i="2" s="1"/>
  <c r="M46" i="2"/>
  <c r="X46" i="2" s="1"/>
  <c r="M47" i="2"/>
  <c r="X47" i="2" s="1"/>
  <c r="M48" i="2"/>
  <c r="X48" i="2" s="1"/>
  <c r="M41" i="2"/>
  <c r="X41" i="2" s="1"/>
  <c r="L42" i="2"/>
  <c r="W42" i="2" s="1"/>
  <c r="L43" i="2"/>
  <c r="W43" i="2" s="1"/>
  <c r="L44" i="2"/>
  <c r="W44" i="2" s="1"/>
  <c r="L45" i="2"/>
  <c r="W45" i="2" s="1"/>
  <c r="L46" i="2"/>
  <c r="W46" i="2" s="1"/>
  <c r="L47" i="2"/>
  <c r="W47" i="2" s="1"/>
  <c r="L48" i="2"/>
  <c r="W48" i="2" s="1"/>
  <c r="L41" i="2"/>
  <c r="W41" i="2" s="1"/>
  <c r="K42" i="2"/>
  <c r="V42" i="2" s="1"/>
  <c r="K43" i="2"/>
  <c r="V43" i="2" s="1"/>
  <c r="K44" i="2"/>
  <c r="V44" i="2" s="1"/>
  <c r="K45" i="2"/>
  <c r="V45" i="2" s="1"/>
  <c r="K46" i="2"/>
  <c r="V46" i="2" s="1"/>
  <c r="K47" i="2"/>
  <c r="V47" i="2" s="1"/>
  <c r="K48" i="2"/>
  <c r="V48" i="2" s="1"/>
  <c r="K41" i="2"/>
  <c r="V41" i="2" s="1"/>
  <c r="J42" i="2"/>
  <c r="U42" i="2" s="1"/>
  <c r="J43" i="2"/>
  <c r="U43" i="2" s="1"/>
  <c r="J44" i="2"/>
  <c r="U44" i="2" s="1"/>
  <c r="J45" i="2"/>
  <c r="U45" i="2" s="1"/>
  <c r="J46" i="2"/>
  <c r="U46" i="2" s="1"/>
  <c r="J47" i="2"/>
  <c r="U47" i="2" s="1"/>
  <c r="J48" i="2"/>
  <c r="U48" i="2" s="1"/>
  <c r="J41" i="2"/>
  <c r="U41" i="2" s="1"/>
  <c r="I42" i="2"/>
  <c r="T42" i="2" s="1"/>
  <c r="I43" i="2"/>
  <c r="T43" i="2" s="1"/>
  <c r="I44" i="2"/>
  <c r="T44" i="2" s="1"/>
  <c r="I45" i="2"/>
  <c r="T45" i="2" s="1"/>
  <c r="I46" i="2"/>
  <c r="T46" i="2" s="1"/>
  <c r="I47" i="2"/>
  <c r="T47" i="2" s="1"/>
  <c r="I48" i="2"/>
  <c r="T48" i="2" s="1"/>
  <c r="I41" i="2"/>
  <c r="T41" i="2" s="1"/>
  <c r="I30" i="2"/>
  <c r="T30" i="2" s="1"/>
  <c r="N31" i="2"/>
  <c r="Y31" i="2" s="1"/>
  <c r="N32" i="2"/>
  <c r="Y32" i="2" s="1"/>
  <c r="N33" i="2"/>
  <c r="Y33" i="2" s="1"/>
  <c r="N34" i="2"/>
  <c r="Y34" i="2" s="1"/>
  <c r="N35" i="2"/>
  <c r="Y35" i="2" s="1"/>
  <c r="N36" i="2"/>
  <c r="Y36" i="2" s="1"/>
  <c r="N37" i="2"/>
  <c r="Y37" i="2" s="1"/>
  <c r="N30" i="2"/>
  <c r="Y30" i="2" s="1"/>
  <c r="M31" i="2"/>
  <c r="X31" i="2" s="1"/>
  <c r="M32" i="2"/>
  <c r="X32" i="2" s="1"/>
  <c r="M33" i="2"/>
  <c r="X33" i="2" s="1"/>
  <c r="M34" i="2"/>
  <c r="X34" i="2" s="1"/>
  <c r="M35" i="2"/>
  <c r="X35" i="2" s="1"/>
  <c r="M36" i="2"/>
  <c r="X36" i="2" s="1"/>
  <c r="M37" i="2"/>
  <c r="X37" i="2" s="1"/>
  <c r="M30" i="2"/>
  <c r="X30" i="2" s="1"/>
  <c r="L31" i="2"/>
  <c r="W31" i="2" s="1"/>
  <c r="L32" i="2"/>
  <c r="W32" i="2" s="1"/>
  <c r="L33" i="2"/>
  <c r="W33" i="2" s="1"/>
  <c r="L34" i="2"/>
  <c r="W34" i="2" s="1"/>
  <c r="L35" i="2"/>
  <c r="W35" i="2" s="1"/>
  <c r="L36" i="2"/>
  <c r="W36" i="2" s="1"/>
  <c r="L37" i="2"/>
  <c r="W37" i="2" s="1"/>
  <c r="L30" i="2"/>
  <c r="W30" i="2" s="1"/>
  <c r="K31" i="2"/>
  <c r="V31" i="2" s="1"/>
  <c r="K32" i="2"/>
  <c r="V32" i="2" s="1"/>
  <c r="K33" i="2"/>
  <c r="V33" i="2" s="1"/>
  <c r="K34" i="2"/>
  <c r="V34" i="2" s="1"/>
  <c r="K35" i="2"/>
  <c r="V35" i="2" s="1"/>
  <c r="K36" i="2"/>
  <c r="V36" i="2" s="1"/>
  <c r="K37" i="2"/>
  <c r="V37" i="2" s="1"/>
  <c r="K30" i="2"/>
  <c r="V30" i="2" s="1"/>
  <c r="J31" i="2"/>
  <c r="U31" i="2" s="1"/>
  <c r="J32" i="2"/>
  <c r="U32" i="2" s="1"/>
  <c r="J33" i="2"/>
  <c r="U33" i="2" s="1"/>
  <c r="J34" i="2"/>
  <c r="U34" i="2" s="1"/>
  <c r="J35" i="2"/>
  <c r="U35" i="2" s="1"/>
  <c r="J36" i="2"/>
  <c r="U36" i="2" s="1"/>
  <c r="J37" i="2"/>
  <c r="U37" i="2" s="1"/>
  <c r="J30" i="2"/>
  <c r="U30" i="2" s="1"/>
  <c r="I31" i="2"/>
  <c r="T31" i="2" s="1"/>
  <c r="I32" i="2"/>
  <c r="T32" i="2" s="1"/>
  <c r="I33" i="2"/>
  <c r="T33" i="2" s="1"/>
  <c r="I34" i="2"/>
  <c r="T34" i="2" s="1"/>
  <c r="I35" i="2"/>
  <c r="T35" i="2" s="1"/>
  <c r="I36" i="2"/>
  <c r="T36" i="2" s="1"/>
  <c r="I37" i="2"/>
  <c r="T37" i="2" s="1"/>
  <c r="P22" i="2"/>
  <c r="Q22" i="2"/>
  <c r="O22" i="2"/>
  <c r="P21" i="2"/>
  <c r="Q21" i="2"/>
  <c r="O21" i="2"/>
  <c r="P20" i="2"/>
  <c r="Q20" i="2"/>
  <c r="O20" i="2"/>
  <c r="P19" i="2"/>
  <c r="Q19" i="2"/>
  <c r="O19" i="2"/>
  <c r="M22" i="2"/>
  <c r="N22" i="2"/>
  <c r="L22" i="2"/>
  <c r="M21" i="2"/>
  <c r="N21" i="2"/>
  <c r="L21" i="2"/>
  <c r="M20" i="2"/>
  <c r="N20" i="2"/>
  <c r="L20" i="2"/>
  <c r="M19" i="2"/>
  <c r="N19" i="2"/>
  <c r="L19" i="2"/>
  <c r="U21" i="2"/>
  <c r="V27" i="2"/>
  <c r="U27" i="2"/>
  <c r="V26" i="2"/>
  <c r="U26" i="2"/>
  <c r="V25" i="2"/>
  <c r="U25" i="2"/>
  <c r="V24" i="2"/>
  <c r="U24" i="2"/>
  <c r="V22" i="2"/>
  <c r="U22" i="2"/>
  <c r="V21" i="2"/>
  <c r="V20" i="2"/>
  <c r="U20" i="2"/>
  <c r="V19" i="2"/>
  <c r="U19" i="2"/>
  <c r="N5" i="2"/>
  <c r="P8" i="2"/>
  <c r="Q8" i="2"/>
  <c r="O8" i="2"/>
  <c r="P7" i="2"/>
  <c r="Q7" i="2"/>
  <c r="O7" i="2"/>
  <c r="P6" i="2"/>
  <c r="Q6" i="2"/>
  <c r="O6" i="2"/>
  <c r="M8" i="2"/>
  <c r="N8" i="2"/>
  <c r="L8" i="2"/>
  <c r="M7" i="2"/>
  <c r="N7" i="2"/>
  <c r="L7" i="2"/>
  <c r="M6" i="2"/>
  <c r="N6" i="2"/>
  <c r="L6" i="2"/>
  <c r="P5" i="2"/>
  <c r="Q5" i="2"/>
  <c r="O5" i="2"/>
  <c r="M5" i="2"/>
  <c r="L5" i="2"/>
  <c r="U10" i="2" s="1"/>
  <c r="AB42" i="2" l="1"/>
  <c r="AB34" i="2"/>
  <c r="AB33" i="2"/>
  <c r="AB32" i="2"/>
  <c r="AC31" i="2"/>
  <c r="AC34" i="2"/>
  <c r="AC33" i="2"/>
  <c r="AC32" i="2"/>
  <c r="AB31" i="2"/>
  <c r="U8" i="2"/>
  <c r="U13" i="2"/>
  <c r="V8" i="2"/>
  <c r="V13" i="2"/>
  <c r="V12" i="2"/>
  <c r="V7" i="2"/>
  <c r="V6" i="2"/>
  <c r="V11" i="2"/>
  <c r="U7" i="2"/>
  <c r="U12" i="2"/>
  <c r="U6" i="2"/>
  <c r="U11" i="2"/>
  <c r="V5" i="2"/>
  <c r="V10" i="2"/>
  <c r="U5" i="2"/>
</calcChain>
</file>

<file path=xl/sharedStrings.xml><?xml version="1.0" encoding="utf-8"?>
<sst xmlns="http://schemas.openxmlformats.org/spreadsheetml/2006/main" count="309" uniqueCount="102">
  <si>
    <t>Fungal biomas</t>
  </si>
  <si>
    <t>KKP534</t>
  </si>
  <si>
    <t>g/l</t>
  </si>
  <si>
    <t>IM7004</t>
  </si>
  <si>
    <t>contr</t>
  </si>
  <si>
    <t>control</t>
  </si>
  <si>
    <t>Ergosterol amount</t>
  </si>
  <si>
    <t>TPA</t>
  </si>
  <si>
    <t>Sabouraud L.</t>
  </si>
  <si>
    <t>TPA 100 ng</t>
  </si>
  <si>
    <t>0.5</t>
  </si>
  <si>
    <t>ug/ml</t>
  </si>
  <si>
    <t>SOIL</t>
  </si>
  <si>
    <t>CAT activity</t>
  </si>
  <si>
    <t>Delta A</t>
  </si>
  <si>
    <t>protein [mg]</t>
  </si>
  <si>
    <t>CAT/protein</t>
  </si>
  <si>
    <t>3 d</t>
  </si>
  <si>
    <t>6 d</t>
  </si>
  <si>
    <t>CAT U/mg protein</t>
  </si>
  <si>
    <t>(D/4)/36)*10</t>
  </si>
  <si>
    <t>odchylenie</t>
  </si>
  <si>
    <t>3d</t>
  </si>
  <si>
    <t>6d</t>
  </si>
  <si>
    <t>SOD activity</t>
  </si>
  <si>
    <t>pr sl -pr b/pr sl *100</t>
  </si>
  <si>
    <t>Bradford protein.</t>
  </si>
  <si>
    <t>/20 ml / bialko mg</t>
  </si>
  <si>
    <t>T534</t>
  </si>
  <si>
    <t>SOD U/mg protein</t>
  </si>
  <si>
    <t>0.5%</t>
  </si>
  <si>
    <t>T4</t>
  </si>
  <si>
    <t>phospholipids amount</t>
  </si>
  <si>
    <t>liq. Sabouraud</t>
  </si>
  <si>
    <t>MP 0,5%</t>
  </si>
  <si>
    <t>MP 1</t>
  </si>
  <si>
    <t>MP 2</t>
  </si>
  <si>
    <t>PC 16;0 18;3</t>
  </si>
  <si>
    <t>PC 16;0 18;2</t>
  </si>
  <si>
    <t>PC 16;0 18;1</t>
  </si>
  <si>
    <t>PC 18;3 18;3</t>
  </si>
  <si>
    <t>PC 18;3 18;2</t>
  </si>
  <si>
    <t>PC 18;3 18;1</t>
  </si>
  <si>
    <t>PC 18;2 18;2</t>
  </si>
  <si>
    <t>PC 18;2 18;1</t>
  </si>
  <si>
    <t>PC 18;1 18;1</t>
  </si>
  <si>
    <t>PC 18;0 18;2</t>
  </si>
  <si>
    <t>PA 16;0 18;2</t>
  </si>
  <si>
    <t>PA 16;0 18;1</t>
  </si>
  <si>
    <t>PA 18;1 18;1</t>
  </si>
  <si>
    <t>PE 16;1 18;2</t>
  </si>
  <si>
    <t>PE 16;0 18;3</t>
  </si>
  <si>
    <t>PE 16;0 18;2</t>
  </si>
  <si>
    <t>PE 16;0 18;1</t>
  </si>
  <si>
    <t>PE 18;3 18;2</t>
  </si>
  <si>
    <t>PE 18;3 18;1</t>
  </si>
  <si>
    <t>PE 18;2 18;2</t>
  </si>
  <si>
    <t>PE 18;2 18;1</t>
  </si>
  <si>
    <t>PE 18;1 18;1</t>
  </si>
  <si>
    <t>PI 16;0 18;2</t>
  </si>
  <si>
    <t>PI 16;0 18;1</t>
  </si>
  <si>
    <t> PA 16;0 18;2 </t>
  </si>
  <si>
    <t> PA 16;0 18;1 </t>
  </si>
  <si>
    <t>PA 18;2 18;2</t>
  </si>
  <si>
    <t> PA 18;2 18;2 </t>
  </si>
  <si>
    <t>PA 18;1 18;2</t>
  </si>
  <si>
    <t> PA 18;1 18;2 </t>
  </si>
  <si>
    <t> PC 16;0 18;2 </t>
  </si>
  <si>
    <t> PC 16;0 18;1 </t>
  </si>
  <si>
    <t> PC 18;2 18;2 </t>
  </si>
  <si>
    <t> PC 18;2 18;1 </t>
  </si>
  <si>
    <t> PC 18;1 18;1 </t>
  </si>
  <si>
    <t> PE 16;0 18;2 </t>
  </si>
  <si>
    <t> PE 16;0 18;1 </t>
  </si>
  <si>
    <t> PE 18;2 18;2 </t>
  </si>
  <si>
    <t> PE 18;2 18;1 </t>
  </si>
  <si>
    <t> PE 18;1 18;1 </t>
  </si>
  <si>
    <t> PE 18;2 18;0 </t>
  </si>
  <si>
    <t>PI 18;2 18;2</t>
  </si>
  <si>
    <t> PE18;1 18;0 </t>
  </si>
  <si>
    <t>PI 18;1 18;2</t>
  </si>
  <si>
    <t> PI 16;0 18;2 </t>
  </si>
  <si>
    <t>PI 18;1 18;1</t>
  </si>
  <si>
    <t> PI 16;0 18;1 </t>
  </si>
  <si>
    <t> PI 18;2 18;2 </t>
  </si>
  <si>
    <t> PI 18;1 18;2 </t>
  </si>
  <si>
    <t> PI 18;1 18;1 </t>
  </si>
  <si>
    <t>2,4-D</t>
  </si>
  <si>
    <t>L. Sabouraud</t>
  </si>
  <si>
    <t>ug/g</t>
  </si>
  <si>
    <t>blank</t>
  </si>
  <si>
    <t>24D control</t>
  </si>
  <si>
    <t>Trichoderma IM 7004</t>
  </si>
  <si>
    <t>IM 7004+24d</t>
  </si>
  <si>
    <t>IM 7004 +2,4D +0,5%</t>
  </si>
  <si>
    <t>IM 7004+24d+1%MP</t>
  </si>
  <si>
    <t>IM 7004+24d+2%MP</t>
  </si>
  <si>
    <t>KKP 534+Met</t>
  </si>
  <si>
    <t>KKP 534+MP 0,5%+Met</t>
  </si>
  <si>
    <t>KKP 534+MP 1%+Met</t>
  </si>
  <si>
    <t>KKP 534+MP 2%+Met</t>
  </si>
  <si>
    <t>MET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</si>
</sst>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sz val="10"/>
      <name val="Arial"/>
      <charset val="204"/>
    </font>
    <font>
      <sz val="11"/>
      <color rgb="FF000000"/>
      <name val="Aptos Narrow"/>
      <family val="2"/>
      <scheme val="minor"/>
    </font>
    <font>
      <sz val="11"/>
      <color rgb="FF444444"/>
      <name val="Aptos Narrow"/>
      <charset val="1"/>
    </font>
    <font>
      <sz val="11"/>
      <color rgb="FFC00000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3" xfId="0" applyBorder="1"/>
    <xf numFmtId="0" fontId="0" fillId="2" borderId="0" xfId="0" applyFill="1"/>
    <xf numFmtId="0" fontId="0" fillId="3" borderId="4" xfId="0" applyFill="1" applyBorder="1"/>
    <xf numFmtId="0" fontId="0" fillId="4" borderId="2" xfId="0" applyFill="1" applyBorder="1"/>
    <xf numFmtId="0" fontId="0" fillId="5" borderId="0" xfId="0" applyFill="1"/>
    <xf numFmtId="0" fontId="0" fillId="5" borderId="2" xfId="0" applyFill="1" applyBorder="1"/>
    <xf numFmtId="0" fontId="0" fillId="6" borderId="0" xfId="0" applyFill="1"/>
    <xf numFmtId="0" fontId="0" fillId="7" borderId="0" xfId="0" applyFill="1"/>
    <xf numFmtId="0" fontId="0" fillId="8" borderId="2" xfId="0" applyFill="1" applyBorder="1"/>
    <xf numFmtId="0" fontId="0" fillId="9" borderId="0" xfId="0" applyFill="1"/>
    <xf numFmtId="10" fontId="0" fillId="9" borderId="0" xfId="0" applyNumberFormat="1" applyFill="1"/>
    <xf numFmtId="9" fontId="0" fillId="9" borderId="0" xfId="0" applyNumberFormat="1" applyFill="1"/>
    <xf numFmtId="0" fontId="0" fillId="10" borderId="0" xfId="0" applyFill="1"/>
    <xf numFmtId="164" fontId="0" fillId="0" borderId="0" xfId="0" applyNumberFormat="1"/>
    <xf numFmtId="164" fontId="0" fillId="9" borderId="0" xfId="0" applyNumberFormat="1" applyFill="1"/>
    <xf numFmtId="0" fontId="0" fillId="5" borderId="6" xfId="0" applyFill="1" applyBorder="1"/>
    <xf numFmtId="164" fontId="0" fillId="0" borderId="6" xfId="0" applyNumberFormat="1" applyBorder="1"/>
    <xf numFmtId="0" fontId="0" fillId="8" borderId="0" xfId="0" applyFill="1"/>
    <xf numFmtId="0" fontId="0" fillId="6" borderId="1" xfId="0" applyFill="1" applyBorder="1"/>
    <xf numFmtId="0" fontId="0" fillId="6" borderId="4" xfId="0" applyFill="1" applyBorder="1"/>
    <xf numFmtId="0" fontId="0" fillId="6" borderId="2" xfId="0" applyFill="1" applyBorder="1"/>
    <xf numFmtId="0" fontId="0" fillId="5" borderId="1" xfId="0" applyFill="1" applyBorder="1"/>
    <xf numFmtId="0" fontId="0" fillId="5" borderId="4" xfId="0" applyFill="1" applyBorder="1"/>
    <xf numFmtId="0" fontId="3" fillId="0" borderId="0" xfId="0" applyFont="1"/>
    <xf numFmtId="0" fontId="0" fillId="12" borderId="1" xfId="0" applyFill="1" applyBorder="1"/>
    <xf numFmtId="0" fontId="0" fillId="12" borderId="4" xfId="0" applyFill="1" applyBorder="1"/>
    <xf numFmtId="0" fontId="0" fillId="12" borderId="2" xfId="0" applyFill="1" applyBorder="1"/>
    <xf numFmtId="0" fontId="0" fillId="0" borderId="6" xfId="0" applyBorder="1"/>
    <xf numFmtId="0" fontId="0" fillId="8" borderId="5" xfId="0" applyFill="1" applyBorder="1"/>
    <xf numFmtId="0" fontId="0" fillId="8" borderId="8" xfId="0" applyFill="1" applyBorder="1"/>
    <xf numFmtId="0" fontId="0" fillId="4" borderId="1" xfId="0" applyFill="1" applyBorder="1"/>
    <xf numFmtId="0" fontId="0" fillId="4" borderId="4" xfId="0" applyFill="1" applyBorder="1"/>
    <xf numFmtId="0" fontId="0" fillId="0" borderId="1" xfId="0" applyBorder="1"/>
    <xf numFmtId="0" fontId="0" fillId="11" borderId="4" xfId="0" applyFill="1" applyBorder="1"/>
    <xf numFmtId="0" fontId="0" fillId="11" borderId="2" xfId="0" applyFill="1" applyBorder="1"/>
    <xf numFmtId="0" fontId="0" fillId="11" borderId="3" xfId="0" applyFill="1" applyBorder="1"/>
    <xf numFmtId="10" fontId="0" fillId="11" borderId="3" xfId="0" applyNumberFormat="1" applyFill="1" applyBorder="1"/>
    <xf numFmtId="9" fontId="0" fillId="11" borderId="3" xfId="0" applyNumberFormat="1" applyFill="1" applyBorder="1"/>
    <xf numFmtId="9" fontId="0" fillId="11" borderId="5" xfId="0" applyNumberFormat="1" applyFill="1" applyBorder="1"/>
    <xf numFmtId="0" fontId="0" fillId="0" borderId="8" xfId="0" applyBorder="1"/>
    <xf numFmtId="0" fontId="0" fillId="0" borderId="7" xfId="0" applyBorder="1"/>
    <xf numFmtId="0" fontId="0" fillId="6" borderId="3" xfId="0" applyFill="1" applyBorder="1"/>
    <xf numFmtId="0" fontId="0" fillId="6" borderId="6" xfId="0" applyFill="1" applyBorder="1"/>
    <xf numFmtId="10" fontId="0" fillId="6" borderId="3" xfId="0" applyNumberFormat="1" applyFill="1" applyBorder="1"/>
    <xf numFmtId="9" fontId="0" fillId="6" borderId="3" xfId="0" applyNumberFormat="1" applyFill="1" applyBorder="1"/>
    <xf numFmtId="9" fontId="0" fillId="6" borderId="5" xfId="0" applyNumberFormat="1" applyFill="1" applyBorder="1"/>
    <xf numFmtId="0" fontId="0" fillId="6" borderId="8" xfId="0" applyFill="1" applyBorder="1"/>
    <xf numFmtId="0" fontId="0" fillId="6" borderId="7" xfId="0" applyFill="1" applyBorder="1"/>
    <xf numFmtId="0" fontId="0" fillId="11" borderId="9" xfId="0" applyFill="1" applyBorder="1"/>
    <xf numFmtId="0" fontId="0" fillId="11" borderId="0" xfId="0" applyFill="1"/>
    <xf numFmtId="0" fontId="0" fillId="11" borderId="6" xfId="0" applyFill="1" applyBorder="1"/>
    <xf numFmtId="0" fontId="0" fillId="11" borderId="8" xfId="0" applyFill="1" applyBorder="1"/>
    <xf numFmtId="0" fontId="0" fillId="11" borderId="7" xfId="0" applyFill="1" applyBorder="1"/>
    <xf numFmtId="0" fontId="0" fillId="8" borderId="4" xfId="0" applyFill="1" applyBorder="1"/>
    <xf numFmtId="0" fontId="0" fillId="8" borderId="3" xfId="0" applyFill="1" applyBorder="1"/>
    <xf numFmtId="0" fontId="0" fillId="8" borderId="6" xfId="0" applyFill="1" applyBorder="1"/>
    <xf numFmtId="10" fontId="0" fillId="8" borderId="3" xfId="0" applyNumberFormat="1" applyFill="1" applyBorder="1"/>
    <xf numFmtId="9" fontId="0" fillId="8" borderId="3" xfId="0" applyNumberFormat="1" applyFill="1" applyBorder="1"/>
    <xf numFmtId="9" fontId="0" fillId="8" borderId="5" xfId="0" applyNumberFormat="1" applyFill="1" applyBorder="1"/>
    <xf numFmtId="0" fontId="0" fillId="8" borderId="7" xfId="0" applyFill="1" applyBorder="1"/>
    <xf numFmtId="0" fontId="2" fillId="8" borderId="5" xfId="0" applyFont="1" applyFill="1" applyBorder="1"/>
    <xf numFmtId="0" fontId="2" fillId="8" borderId="7" xfId="0" applyFont="1" applyFill="1" applyBorder="1"/>
    <xf numFmtId="0" fontId="0" fillId="0" borderId="5" xfId="0" applyBorder="1"/>
    <xf numFmtId="0" fontId="0" fillId="13" borderId="0" xfId="0" applyFill="1"/>
    <xf numFmtId="0" fontId="0" fillId="13" borderId="3" xfId="0" applyFill="1" applyBorder="1"/>
    <xf numFmtId="0" fontId="2" fillId="13" borderId="0" xfId="0" applyFont="1" applyFill="1"/>
    <xf numFmtId="0" fontId="4" fillId="13" borderId="0" xfId="0" applyFont="1" applyFill="1"/>
    <xf numFmtId="0" fontId="0" fillId="13" borderId="5" xfId="0" applyFill="1" applyBorder="1"/>
    <xf numFmtId="0" fontId="0" fillId="13" borderId="8" xfId="0" applyFill="1" applyBorder="1"/>
    <xf numFmtId="0" fontId="5" fillId="12" borderId="2" xfId="0" applyFont="1" applyFill="1" applyBorder="1"/>
    <xf numFmtId="0" fontId="6" fillId="4" borderId="4" xfId="0" applyFont="1" applyFill="1" applyBorder="1"/>
    <xf numFmtId="0" fontId="6" fillId="4" borderId="0" xfId="0" applyFont="1" applyFill="1"/>
    <xf numFmtId="0" fontId="6" fillId="12" borderId="4" xfId="0" applyFont="1" applyFill="1" applyBorder="1"/>
    <xf numFmtId="0" fontId="6" fillId="12" borderId="0" xfId="0" applyFont="1" applyFill="1"/>
    <xf numFmtId="0" fontId="1" fillId="0" borderId="0" xfId="1"/>
  </cellXfs>
  <cellStyles count="2">
    <cellStyle name="Normalny" xfId="0" builtinId="0"/>
    <cellStyle name="Normalny_biomasa płynne Sab" xfId="1" xr:uid="{9FC248CB-C05A-414E-A839-293353C2982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B322-6CE3-402D-92FC-09C578293831}">
  <dimension ref="A1:E14"/>
  <sheetViews>
    <sheetView workbookViewId="0">
      <selection activeCell="B22" sqref="B22"/>
    </sheetView>
  </sheetViews>
  <sheetFormatPr defaultRowHeight="14.5" x14ac:dyDescent="0.35"/>
  <sheetData>
    <row r="1" spans="1:5" x14ac:dyDescent="0.35">
      <c r="A1" s="75" t="s">
        <v>0</v>
      </c>
      <c r="B1" s="75"/>
      <c r="C1" s="75"/>
      <c r="D1" s="75"/>
      <c r="E1" s="75"/>
    </row>
    <row r="2" spans="1:5" x14ac:dyDescent="0.35">
      <c r="A2" s="75" t="s">
        <v>1</v>
      </c>
      <c r="B2" s="75" t="s">
        <v>2</v>
      </c>
      <c r="C2" s="75"/>
      <c r="D2" s="75" t="s">
        <v>3</v>
      </c>
      <c r="E2" s="75" t="s">
        <v>2</v>
      </c>
    </row>
    <row r="3" spans="1:5" x14ac:dyDescent="0.35">
      <c r="A3" s="75" t="s">
        <v>4</v>
      </c>
      <c r="B3" s="75">
        <v>5.4850000000000012</v>
      </c>
      <c r="C3" s="75"/>
      <c r="D3" s="75">
        <v>0</v>
      </c>
      <c r="E3" s="75">
        <v>10.505000000000001</v>
      </c>
    </row>
    <row r="4" spans="1:5" x14ac:dyDescent="0.35">
      <c r="A4" s="75" t="s">
        <v>4</v>
      </c>
      <c r="B4" s="75">
        <v>5.85</v>
      </c>
      <c r="C4" s="75"/>
      <c r="D4" s="75">
        <v>0</v>
      </c>
      <c r="E4" s="75">
        <v>11.1</v>
      </c>
    </row>
    <row r="5" spans="1:5" x14ac:dyDescent="0.35">
      <c r="A5" s="75" t="s">
        <v>4</v>
      </c>
      <c r="B5" s="75">
        <v>5.7850000000000001</v>
      </c>
      <c r="C5" s="75"/>
      <c r="D5" s="75">
        <v>0</v>
      </c>
      <c r="E5" s="75">
        <v>11.475</v>
      </c>
    </row>
    <row r="6" spans="1:5" x14ac:dyDescent="0.35">
      <c r="A6" s="75">
        <v>0.5</v>
      </c>
      <c r="B6" s="75">
        <v>6.2400000000000011</v>
      </c>
      <c r="C6" s="75"/>
      <c r="D6" s="75">
        <v>0.5</v>
      </c>
      <c r="E6" s="75">
        <v>13.729999999999997</v>
      </c>
    </row>
    <row r="7" spans="1:5" x14ac:dyDescent="0.35">
      <c r="A7" s="75">
        <v>0.5</v>
      </c>
      <c r="B7" s="75">
        <v>4.8049999999999997</v>
      </c>
      <c r="C7" s="75"/>
      <c r="D7" s="75">
        <v>0.5</v>
      </c>
      <c r="E7" s="75">
        <v>13.669999999999998</v>
      </c>
    </row>
    <row r="8" spans="1:5" x14ac:dyDescent="0.35">
      <c r="A8" s="75">
        <v>0.5</v>
      </c>
      <c r="B8" s="75">
        <v>7.6749999999999972</v>
      </c>
      <c r="C8" s="75"/>
      <c r="D8" s="75">
        <v>0.5</v>
      </c>
      <c r="E8" s="75">
        <v>12.24</v>
      </c>
    </row>
    <row r="9" spans="1:5" x14ac:dyDescent="0.35">
      <c r="A9" s="75">
        <v>1</v>
      </c>
      <c r="B9" s="75">
        <v>6.9500000000000037</v>
      </c>
      <c r="C9" s="75"/>
      <c r="D9" s="75">
        <v>1</v>
      </c>
      <c r="E9" s="75">
        <v>13.375</v>
      </c>
    </row>
    <row r="10" spans="1:5" x14ac:dyDescent="0.35">
      <c r="A10" s="75">
        <v>1</v>
      </c>
      <c r="B10" s="75">
        <v>8.2049999999999983</v>
      </c>
      <c r="C10" s="75"/>
      <c r="D10" s="75">
        <v>1</v>
      </c>
      <c r="E10" s="75">
        <v>14.124999999999998</v>
      </c>
    </row>
    <row r="11" spans="1:5" x14ac:dyDescent="0.35">
      <c r="A11" s="75">
        <v>1</v>
      </c>
      <c r="B11" s="75">
        <v>5.8299999999999992</v>
      </c>
      <c r="C11" s="75"/>
      <c r="D11" s="75">
        <v>1</v>
      </c>
      <c r="E11" s="75">
        <v>13.334999999999999</v>
      </c>
    </row>
    <row r="12" spans="1:5" x14ac:dyDescent="0.35">
      <c r="A12" s="75">
        <v>2</v>
      </c>
      <c r="B12" s="75">
        <v>7.8049999999999953</v>
      </c>
      <c r="C12" s="75"/>
      <c r="D12" s="75">
        <v>2</v>
      </c>
      <c r="E12" s="75">
        <v>12.614999999999998</v>
      </c>
    </row>
    <row r="13" spans="1:5" x14ac:dyDescent="0.35">
      <c r="A13" s="75">
        <v>2</v>
      </c>
      <c r="B13" s="75">
        <v>8.9050000000000011</v>
      </c>
      <c r="C13" s="75"/>
      <c r="D13" s="75">
        <v>2</v>
      </c>
      <c r="E13" s="75">
        <v>11.469999999999997</v>
      </c>
    </row>
    <row r="14" spans="1:5" x14ac:dyDescent="0.35">
      <c r="A14" s="75">
        <v>2</v>
      </c>
      <c r="B14" s="75">
        <v>6.9099999999999993</v>
      </c>
      <c r="C14" s="75"/>
      <c r="D14" s="75">
        <v>2</v>
      </c>
      <c r="E14" s="75">
        <v>13.140000000000002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57C9-9EA2-4659-B866-E4A341CD2D13}">
  <dimension ref="A3:F21"/>
  <sheetViews>
    <sheetView workbookViewId="0">
      <selection activeCell="D21" sqref="D21"/>
    </sheetView>
  </sheetViews>
  <sheetFormatPr defaultRowHeight="14.5" x14ac:dyDescent="0.35"/>
  <sheetData>
    <row r="3" spans="1:6" x14ac:dyDescent="0.35">
      <c r="A3" s="75" t="s">
        <v>6</v>
      </c>
      <c r="B3" s="75"/>
      <c r="C3" s="75"/>
      <c r="D3" s="75"/>
      <c r="E3" s="75"/>
      <c r="F3" s="75"/>
    </row>
    <row r="4" spans="1:6" x14ac:dyDescent="0.35">
      <c r="A4" s="75"/>
      <c r="B4" s="75"/>
      <c r="C4" s="75"/>
      <c r="D4" s="75"/>
      <c r="E4" s="75"/>
      <c r="F4" s="75"/>
    </row>
    <row r="5" spans="1:6" x14ac:dyDescent="0.35">
      <c r="A5" s="75" t="s">
        <v>1</v>
      </c>
      <c r="B5" s="75" t="s">
        <v>89</v>
      </c>
      <c r="C5" s="75"/>
      <c r="D5" s="75" t="s">
        <v>3</v>
      </c>
      <c r="E5" s="75" t="s">
        <v>89</v>
      </c>
      <c r="F5" s="75"/>
    </row>
    <row r="6" spans="1:6" x14ac:dyDescent="0.35">
      <c r="A6" s="75" t="s">
        <v>4</v>
      </c>
      <c r="B6" s="75">
        <v>18.48</v>
      </c>
      <c r="C6" s="75"/>
      <c r="D6" s="75">
        <v>0</v>
      </c>
      <c r="E6" s="75">
        <v>21.94</v>
      </c>
      <c r="F6" s="75"/>
    </row>
    <row r="7" spans="1:6" x14ac:dyDescent="0.35">
      <c r="A7" s="75" t="s">
        <v>4</v>
      </c>
      <c r="B7" s="75">
        <v>19.16</v>
      </c>
      <c r="C7" s="75"/>
      <c r="D7" s="75">
        <v>0</v>
      </c>
      <c r="E7" s="75">
        <v>20.059999999999999</v>
      </c>
      <c r="F7" s="75"/>
    </row>
    <row r="8" spans="1:6" x14ac:dyDescent="0.35">
      <c r="A8" s="75" t="s">
        <v>4</v>
      </c>
      <c r="B8" s="75">
        <v>19.190000000000001</v>
      </c>
      <c r="C8" s="75"/>
      <c r="D8" s="75">
        <v>0</v>
      </c>
      <c r="E8" s="75">
        <v>23.83</v>
      </c>
      <c r="F8" s="75"/>
    </row>
    <row r="9" spans="1:6" x14ac:dyDescent="0.35">
      <c r="A9" s="75">
        <v>0.5</v>
      </c>
      <c r="B9" s="75">
        <v>29.584905660377359</v>
      </c>
      <c r="C9" s="75"/>
      <c r="D9" s="75">
        <v>0.5</v>
      </c>
      <c r="E9" s="75">
        <v>22.8</v>
      </c>
      <c r="F9" s="75"/>
    </row>
    <row r="10" spans="1:6" x14ac:dyDescent="0.35">
      <c r="A10" s="75">
        <v>0.5</v>
      </c>
      <c r="B10" s="75">
        <v>20.87</v>
      </c>
      <c r="C10" s="75"/>
      <c r="D10" s="75">
        <v>0.5</v>
      </c>
      <c r="E10" s="75">
        <v>24.56</v>
      </c>
      <c r="F10" s="75"/>
    </row>
    <row r="11" spans="1:6" x14ac:dyDescent="0.35">
      <c r="A11" s="75">
        <v>0.5</v>
      </c>
      <c r="B11" s="75">
        <v>19.88</v>
      </c>
      <c r="C11" s="75"/>
      <c r="D11" s="75">
        <v>0.5</v>
      </c>
      <c r="E11" s="75">
        <v>24.36</v>
      </c>
      <c r="F11" s="75"/>
    </row>
    <row r="12" spans="1:6" x14ac:dyDescent="0.35">
      <c r="A12" s="75">
        <v>1</v>
      </c>
      <c r="B12" s="75">
        <v>30.218897637795301</v>
      </c>
      <c r="C12" s="75"/>
      <c r="D12" s="75">
        <v>1</v>
      </c>
      <c r="E12" s="75">
        <v>23.589851351351353</v>
      </c>
      <c r="F12" s="75"/>
    </row>
    <row r="13" spans="1:6" x14ac:dyDescent="0.35">
      <c r="A13" s="75">
        <v>1</v>
      </c>
      <c r="B13" s="75">
        <v>30.8363636363636</v>
      </c>
      <c r="C13" s="75"/>
      <c r="D13" s="75">
        <v>1</v>
      </c>
      <c r="E13" s="75">
        <v>21.023135135135099</v>
      </c>
      <c r="F13" s="75"/>
    </row>
    <row r="14" spans="1:6" x14ac:dyDescent="0.35">
      <c r="A14" s="75">
        <v>1</v>
      </c>
      <c r="B14" s="75">
        <v>26.27</v>
      </c>
      <c r="C14" s="75"/>
      <c r="D14" s="75">
        <v>1</v>
      </c>
      <c r="E14" s="75">
        <v>22.36</v>
      </c>
      <c r="F14" s="75"/>
    </row>
    <row r="15" spans="1:6" x14ac:dyDescent="0.35">
      <c r="A15" s="75">
        <v>2</v>
      </c>
      <c r="B15" s="75">
        <v>20.499393939393943</v>
      </c>
      <c r="C15" s="75"/>
      <c r="D15" s="75">
        <v>2</v>
      </c>
      <c r="E15" s="75">
        <v>16.723636363636363</v>
      </c>
      <c r="F15" s="75"/>
    </row>
    <row r="16" spans="1:6" x14ac:dyDescent="0.35">
      <c r="A16" s="75">
        <v>2</v>
      </c>
      <c r="B16" s="75">
        <v>18.63</v>
      </c>
      <c r="C16" s="75"/>
      <c r="D16" s="75">
        <v>2</v>
      </c>
      <c r="E16" s="75">
        <v>18.424137592137601</v>
      </c>
      <c r="F16" s="75"/>
    </row>
    <row r="17" spans="1:6" x14ac:dyDescent="0.35">
      <c r="A17" s="75">
        <v>2</v>
      </c>
      <c r="B17" s="75">
        <v>22.79</v>
      </c>
      <c r="C17" s="75"/>
      <c r="D17" s="75">
        <v>2</v>
      </c>
      <c r="E17" s="75">
        <v>19.48</v>
      </c>
      <c r="F17" s="75"/>
    </row>
    <row r="18" spans="1:6" x14ac:dyDescent="0.35">
      <c r="C18" s="75"/>
      <c r="D18" s="75"/>
      <c r="E18" s="75"/>
      <c r="F18" s="75"/>
    </row>
    <row r="19" spans="1:6" x14ac:dyDescent="0.35">
      <c r="C19" s="75"/>
      <c r="D19" s="75"/>
      <c r="E19" s="75"/>
      <c r="F19" s="75"/>
    </row>
    <row r="20" spans="1:6" x14ac:dyDescent="0.35">
      <c r="C20" s="75"/>
      <c r="D20" s="75"/>
      <c r="E20" s="75"/>
      <c r="F20" s="75"/>
    </row>
    <row r="21" spans="1:6" x14ac:dyDescent="0.35">
      <c r="C21" s="75"/>
      <c r="D21" s="75"/>
      <c r="E21" s="75"/>
      <c r="F21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8F1E-5F93-4C32-895B-10EC14A451FF}">
  <dimension ref="A2:G37"/>
  <sheetViews>
    <sheetView workbookViewId="0">
      <selection activeCell="E45" sqref="E45"/>
    </sheetView>
  </sheetViews>
  <sheetFormatPr defaultRowHeight="14.5" x14ac:dyDescent="0.35"/>
  <sheetData>
    <row r="2" spans="1:7" x14ac:dyDescent="0.35">
      <c r="A2" t="s">
        <v>7</v>
      </c>
      <c r="B2" t="s">
        <v>8</v>
      </c>
    </row>
    <row r="4" spans="1:7" x14ac:dyDescent="0.35">
      <c r="A4" t="s">
        <v>9</v>
      </c>
      <c r="C4">
        <v>9120</v>
      </c>
    </row>
    <row r="5" spans="1:7" x14ac:dyDescent="0.35">
      <c r="A5" t="s">
        <v>1</v>
      </c>
      <c r="C5">
        <v>33900</v>
      </c>
      <c r="E5" t="s">
        <v>3</v>
      </c>
      <c r="G5">
        <v>1980</v>
      </c>
    </row>
    <row r="6" spans="1:7" x14ac:dyDescent="0.35">
      <c r="A6" t="s">
        <v>1</v>
      </c>
      <c r="C6">
        <v>22900</v>
      </c>
      <c r="E6" t="s">
        <v>3</v>
      </c>
      <c r="G6">
        <v>2570</v>
      </c>
    </row>
    <row r="7" spans="1:7" x14ac:dyDescent="0.35">
      <c r="A7" t="s">
        <v>1</v>
      </c>
      <c r="C7">
        <v>33900</v>
      </c>
      <c r="E7" t="s">
        <v>3</v>
      </c>
      <c r="G7">
        <v>1980</v>
      </c>
    </row>
    <row r="8" spans="1:7" x14ac:dyDescent="0.35">
      <c r="A8" t="s">
        <v>1</v>
      </c>
      <c r="C8">
        <v>22900</v>
      </c>
      <c r="E8" t="s">
        <v>3</v>
      </c>
      <c r="G8">
        <v>2570</v>
      </c>
    </row>
    <row r="9" spans="1:7" x14ac:dyDescent="0.35">
      <c r="A9">
        <v>0.5</v>
      </c>
      <c r="C9">
        <v>107000</v>
      </c>
      <c r="E9" t="s">
        <v>10</v>
      </c>
      <c r="G9">
        <v>88200</v>
      </c>
    </row>
    <row r="10" spans="1:7" x14ac:dyDescent="0.35">
      <c r="A10">
        <v>0.5</v>
      </c>
      <c r="C10">
        <v>87000</v>
      </c>
      <c r="E10" t="s">
        <v>10</v>
      </c>
      <c r="G10">
        <v>69400</v>
      </c>
    </row>
    <row r="11" spans="1:7" x14ac:dyDescent="0.35">
      <c r="A11">
        <v>0.5</v>
      </c>
      <c r="C11">
        <v>107000</v>
      </c>
      <c r="E11" t="s">
        <v>10</v>
      </c>
      <c r="G11">
        <v>88200</v>
      </c>
    </row>
    <row r="12" spans="1:7" x14ac:dyDescent="0.35">
      <c r="A12">
        <v>0.5</v>
      </c>
      <c r="C12">
        <v>87000</v>
      </c>
      <c r="E12" t="s">
        <v>10</v>
      </c>
      <c r="G12">
        <v>69400</v>
      </c>
    </row>
    <row r="13" spans="1:7" x14ac:dyDescent="0.35">
      <c r="A13">
        <v>1</v>
      </c>
      <c r="C13">
        <v>351000</v>
      </c>
      <c r="E13">
        <v>1</v>
      </c>
      <c r="G13">
        <v>71000</v>
      </c>
    </row>
    <row r="14" spans="1:7" x14ac:dyDescent="0.35">
      <c r="A14">
        <v>1</v>
      </c>
      <c r="C14">
        <v>247000</v>
      </c>
      <c r="E14">
        <v>1</v>
      </c>
      <c r="G14">
        <v>39500</v>
      </c>
    </row>
    <row r="15" spans="1:7" x14ac:dyDescent="0.35">
      <c r="A15">
        <v>1</v>
      </c>
      <c r="C15">
        <v>351000</v>
      </c>
      <c r="E15">
        <v>1</v>
      </c>
      <c r="G15">
        <v>71000</v>
      </c>
    </row>
    <row r="16" spans="1:7" x14ac:dyDescent="0.35">
      <c r="A16">
        <v>1</v>
      </c>
      <c r="C16">
        <v>247000</v>
      </c>
      <c r="E16">
        <v>1</v>
      </c>
      <c r="G16">
        <v>39500</v>
      </c>
    </row>
    <row r="17" spans="1:7" x14ac:dyDescent="0.35">
      <c r="A17">
        <v>2</v>
      </c>
      <c r="C17">
        <v>515000</v>
      </c>
      <c r="E17">
        <v>2</v>
      </c>
      <c r="G17">
        <v>285000</v>
      </c>
    </row>
    <row r="18" spans="1:7" x14ac:dyDescent="0.35">
      <c r="A18">
        <v>2</v>
      </c>
      <c r="C18">
        <v>483000</v>
      </c>
      <c r="E18">
        <v>2</v>
      </c>
      <c r="G18">
        <v>156000</v>
      </c>
    </row>
    <row r="19" spans="1:7" x14ac:dyDescent="0.35">
      <c r="A19">
        <v>2</v>
      </c>
      <c r="C19">
        <v>515000</v>
      </c>
      <c r="E19">
        <v>2</v>
      </c>
      <c r="G19">
        <v>285000</v>
      </c>
    </row>
    <row r="20" spans="1:7" x14ac:dyDescent="0.35">
      <c r="A20">
        <v>2</v>
      </c>
      <c r="C20">
        <v>483000</v>
      </c>
      <c r="E20">
        <v>2</v>
      </c>
      <c r="G20">
        <v>156000</v>
      </c>
    </row>
    <row r="24" spans="1:7" x14ac:dyDescent="0.35">
      <c r="A24" t="s">
        <v>7</v>
      </c>
      <c r="B24" t="s">
        <v>12</v>
      </c>
    </row>
    <row r="26" spans="1:7" x14ac:dyDescent="0.35">
      <c r="A26" t="s">
        <v>3</v>
      </c>
      <c r="C26">
        <v>80700</v>
      </c>
      <c r="E26" t="s">
        <v>1</v>
      </c>
      <c r="F26">
        <v>88700</v>
      </c>
    </row>
    <row r="27" spans="1:7" x14ac:dyDescent="0.35">
      <c r="A27" t="s">
        <v>3</v>
      </c>
      <c r="C27">
        <v>80700</v>
      </c>
      <c r="E27" t="s">
        <v>1</v>
      </c>
      <c r="F27">
        <v>88700</v>
      </c>
    </row>
    <row r="28" spans="1:7" x14ac:dyDescent="0.35">
      <c r="A28" t="s">
        <v>3</v>
      </c>
      <c r="C28">
        <v>80700</v>
      </c>
      <c r="E28" t="s">
        <v>1</v>
      </c>
      <c r="F28">
        <v>88700</v>
      </c>
    </row>
    <row r="29" spans="1:7" x14ac:dyDescent="0.35">
      <c r="A29">
        <v>0.5</v>
      </c>
      <c r="C29">
        <v>184000</v>
      </c>
      <c r="E29">
        <v>0.5</v>
      </c>
      <c r="F29">
        <v>249000</v>
      </c>
    </row>
    <row r="30" spans="1:7" x14ac:dyDescent="0.35">
      <c r="A30">
        <v>0.5</v>
      </c>
      <c r="C30">
        <v>188000</v>
      </c>
      <c r="E30">
        <v>0.5</v>
      </c>
      <c r="F30">
        <v>200000</v>
      </c>
    </row>
    <row r="31" spans="1:7" x14ac:dyDescent="0.35">
      <c r="A31">
        <v>0.5</v>
      </c>
      <c r="C31">
        <v>89500</v>
      </c>
      <c r="E31">
        <v>0.5</v>
      </c>
      <c r="F31">
        <v>468000</v>
      </c>
    </row>
    <row r="32" spans="1:7" x14ac:dyDescent="0.35">
      <c r="A32">
        <v>1</v>
      </c>
      <c r="C32">
        <v>671000</v>
      </c>
      <c r="E32">
        <v>1</v>
      </c>
      <c r="F32">
        <v>1100000</v>
      </c>
    </row>
    <row r="33" spans="1:6" x14ac:dyDescent="0.35">
      <c r="A33">
        <v>1</v>
      </c>
      <c r="C33">
        <v>671000</v>
      </c>
      <c r="E33">
        <v>1</v>
      </c>
      <c r="F33">
        <v>1539900</v>
      </c>
    </row>
    <row r="34" spans="1:6" x14ac:dyDescent="0.35">
      <c r="A34">
        <v>1</v>
      </c>
      <c r="C34">
        <v>671000</v>
      </c>
      <c r="E34">
        <v>1</v>
      </c>
      <c r="F34">
        <v>1108679</v>
      </c>
    </row>
    <row r="35" spans="1:6" x14ac:dyDescent="0.35">
      <c r="A35">
        <v>2</v>
      </c>
      <c r="C35">
        <v>591000</v>
      </c>
      <c r="E35">
        <v>2</v>
      </c>
      <c r="F35">
        <v>928000</v>
      </c>
    </row>
    <row r="36" spans="1:6" x14ac:dyDescent="0.35">
      <c r="A36">
        <v>2</v>
      </c>
      <c r="C36">
        <v>591000</v>
      </c>
      <c r="E36">
        <v>2</v>
      </c>
      <c r="F36">
        <v>1013639</v>
      </c>
    </row>
    <row r="37" spans="1:6" x14ac:dyDescent="0.35">
      <c r="A37">
        <v>2</v>
      </c>
      <c r="C37">
        <v>591000</v>
      </c>
      <c r="E37">
        <v>2</v>
      </c>
      <c r="F37">
        <v>1221037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2E36-6AE7-4A2F-BC05-8E349BA36D5D}">
  <dimension ref="A1:AC53"/>
  <sheetViews>
    <sheetView workbookViewId="0">
      <selection activeCell="A47" sqref="A47"/>
    </sheetView>
  </sheetViews>
  <sheetFormatPr defaultRowHeight="14.5" x14ac:dyDescent="0.35"/>
  <cols>
    <col min="2" max="7" width="9.26953125" bestFit="1" customWidth="1"/>
    <col min="13" max="13" width="9.26953125" bestFit="1" customWidth="1"/>
  </cols>
  <sheetData>
    <row r="1" spans="1:22" x14ac:dyDescent="0.35">
      <c r="A1" s="2" t="s">
        <v>13</v>
      </c>
      <c r="B1" s="2"/>
      <c r="C1" s="2"/>
      <c r="D1" s="2"/>
      <c r="E1" s="2"/>
      <c r="F1" s="2"/>
    </row>
    <row r="2" spans="1:22" x14ac:dyDescent="0.35">
      <c r="A2" s="3" t="s">
        <v>1</v>
      </c>
      <c r="B2" s="7" t="s">
        <v>14</v>
      </c>
      <c r="C2" s="7"/>
      <c r="D2" s="7"/>
      <c r="E2" s="7"/>
      <c r="F2" s="7"/>
      <c r="G2" s="7"/>
      <c r="I2" s="8" t="s">
        <v>15</v>
      </c>
      <c r="J2" s="8"/>
      <c r="L2" s="13"/>
      <c r="M2" s="13"/>
      <c r="N2" s="13" t="s">
        <v>16</v>
      </c>
      <c r="O2" s="13"/>
      <c r="P2" s="13"/>
      <c r="Q2" s="13"/>
      <c r="T2" s="3" t="s">
        <v>1</v>
      </c>
    </row>
    <row r="3" spans="1:22" x14ac:dyDescent="0.35">
      <c r="A3" s="33"/>
      <c r="B3" s="34" t="s">
        <v>17</v>
      </c>
      <c r="C3" s="34"/>
      <c r="D3" s="34"/>
      <c r="E3" s="34" t="s">
        <v>18</v>
      </c>
      <c r="F3" s="34"/>
      <c r="G3" s="35"/>
      <c r="I3" s="3" t="s">
        <v>1</v>
      </c>
      <c r="J3" s="8"/>
      <c r="T3" s="10" t="s">
        <v>19</v>
      </c>
      <c r="U3" s="10"/>
      <c r="V3" s="10"/>
    </row>
    <row r="4" spans="1:22" x14ac:dyDescent="0.35">
      <c r="A4" s="36" t="s">
        <v>4</v>
      </c>
      <c r="B4">
        <v>0.80764678999999873</v>
      </c>
      <c r="C4">
        <v>0.72259999999999192</v>
      </c>
      <c r="D4">
        <v>0.72468499999999958</v>
      </c>
      <c r="E4">
        <v>0.30944188399999972</v>
      </c>
      <c r="F4">
        <v>0.64651429999999865</v>
      </c>
      <c r="G4" s="28">
        <v>0.37147809499999923</v>
      </c>
      <c r="I4" s="8" t="s">
        <v>17</v>
      </c>
      <c r="J4" s="8" t="s">
        <v>18</v>
      </c>
      <c r="L4" s="5" t="s">
        <v>17</v>
      </c>
      <c r="M4" s="5"/>
      <c r="N4" s="16"/>
      <c r="O4" s="5" t="s">
        <v>18</v>
      </c>
      <c r="P4" s="5"/>
      <c r="Q4" s="16"/>
      <c r="T4" s="10"/>
      <c r="U4" s="10" t="s">
        <v>17</v>
      </c>
      <c r="V4" s="10" t="s">
        <v>18</v>
      </c>
    </row>
    <row r="5" spans="1:22" x14ac:dyDescent="0.35">
      <c r="A5" s="37">
        <v>5.0000000000000001E-3</v>
      </c>
      <c r="B5">
        <v>0.56289639999999885</v>
      </c>
      <c r="C5">
        <v>0.86280000000000057</v>
      </c>
      <c r="D5">
        <v>0.75199999999999678</v>
      </c>
      <c r="E5">
        <v>0.41518599999999983</v>
      </c>
      <c r="F5">
        <v>0.71958799999999867</v>
      </c>
      <c r="G5" s="28">
        <v>0.65712599999999999</v>
      </c>
      <c r="I5" s="8">
        <v>2.0206896551724141</v>
      </c>
      <c r="J5" s="8">
        <v>0.3500907441016336</v>
      </c>
      <c r="L5" s="14">
        <f>B10/$I$5</f>
        <v>2.7756158643818685E-2</v>
      </c>
      <c r="M5" s="14">
        <f>C10/$I$5</f>
        <v>2.483338073568421E-2</v>
      </c>
      <c r="N5" s="17">
        <f>D10/$I$5</f>
        <v>2.4905035314751595E-2</v>
      </c>
      <c r="O5" s="14">
        <f>E10/$J$5</f>
        <v>6.1381284950463584E-2</v>
      </c>
      <c r="P5" s="14">
        <f>F10/$J$5</f>
        <v>0.12824339730574241</v>
      </c>
      <c r="Q5" s="17">
        <f>G10/$J$5</f>
        <v>7.3686866520145528E-2</v>
      </c>
      <c r="T5" s="10" t="s">
        <v>4</v>
      </c>
      <c r="U5" s="15">
        <f>AVERAGE(L5:N5)</f>
        <v>2.5831524898084827E-2</v>
      </c>
      <c r="V5" s="15">
        <f>AVERAGE(O5:Q5)</f>
        <v>8.7770516258783848E-2</v>
      </c>
    </row>
    <row r="6" spans="1:22" x14ac:dyDescent="0.35">
      <c r="A6" s="38">
        <v>0.01</v>
      </c>
      <c r="B6">
        <v>0.95493999999999879</v>
      </c>
      <c r="C6">
        <v>0.56200999999999968</v>
      </c>
      <c r="D6">
        <v>0.76319999999999999</v>
      </c>
      <c r="E6">
        <v>0.55390999999999968</v>
      </c>
      <c r="F6">
        <v>0.51469999999999927</v>
      </c>
      <c r="G6" s="28">
        <v>0.53299999999998726</v>
      </c>
      <c r="I6" s="8">
        <v>1.822867513611615</v>
      </c>
      <c r="J6" s="8">
        <v>0.59147005444646117</v>
      </c>
      <c r="L6" s="14">
        <f>B11/$I$6</f>
        <v>2.1444250602902743E-2</v>
      </c>
      <c r="M6" s="14">
        <f>C11/$I$6</f>
        <v>3.2869457719368139E-2</v>
      </c>
      <c r="N6" s="17">
        <f>D11/$I$6</f>
        <v>2.8648391521748633E-2</v>
      </c>
      <c r="O6" s="14">
        <f>E11/$J$6</f>
        <v>4.8746949899423783E-2</v>
      </c>
      <c r="P6" s="14">
        <f>F11/$J$6</f>
        <v>8.4486760594592578E-2</v>
      </c>
      <c r="Q6" s="17">
        <f>G11/$J$6</f>
        <v>7.7153102945688834E-2</v>
      </c>
      <c r="T6" s="11">
        <v>5.0000000000000001E-3</v>
      </c>
      <c r="U6" s="15">
        <f>AVERAGE(L6:N6)</f>
        <v>2.7654033281339835E-2</v>
      </c>
      <c r="V6" s="15">
        <f>AVERAGE(O6:Q6)</f>
        <v>7.0128937813235065E-2</v>
      </c>
    </row>
    <row r="7" spans="1:22" x14ac:dyDescent="0.35">
      <c r="A7" s="39">
        <v>0.02</v>
      </c>
      <c r="B7" s="40">
        <v>0.59640000000000015</v>
      </c>
      <c r="C7" s="40">
        <v>0.65510000000000002</v>
      </c>
      <c r="D7" s="40">
        <v>0.62575000000000003</v>
      </c>
      <c r="E7" s="40">
        <v>0.89050000000000029</v>
      </c>
      <c r="F7" s="40">
        <v>0.72255999999999898</v>
      </c>
      <c r="G7" s="41">
        <v>0.81085000000000007</v>
      </c>
      <c r="I7" s="8">
        <v>1.5851179673321236</v>
      </c>
      <c r="J7" s="8">
        <v>0.52250453720508183</v>
      </c>
      <c r="L7" s="14">
        <f>B12/$I$7</f>
        <v>4.1836178217947682E-2</v>
      </c>
      <c r="M7" s="14">
        <f>C12/$I$7</f>
        <v>2.4621809244841343E-2</v>
      </c>
      <c r="N7" s="17">
        <f>D12/$I$7</f>
        <v>3.3435997252118155E-2</v>
      </c>
      <c r="O7" s="14">
        <f>E12/$J$7</f>
        <v>7.3618446316236277E-2</v>
      </c>
      <c r="P7" s="14">
        <f>F12/$J$7</f>
        <v>6.8407167805179137E-2</v>
      </c>
      <c r="Q7" s="17">
        <f>G12/$J$7</f>
        <v>7.0839363590751242E-2</v>
      </c>
      <c r="T7" s="12">
        <v>0.01</v>
      </c>
      <c r="U7" s="15">
        <f>AVERAGE(L7:N7)</f>
        <v>3.3297994904969062E-2</v>
      </c>
      <c r="V7" s="15">
        <f>AVERAGE(O7:Q7)</f>
        <v>7.0954992570722214E-2</v>
      </c>
    </row>
    <row r="8" spans="1:22" x14ac:dyDescent="0.35">
      <c r="A8" s="7" t="s">
        <v>20</v>
      </c>
      <c r="I8" s="8">
        <v>2.3038112522686025</v>
      </c>
      <c r="J8" s="8">
        <v>0.8646098003629763</v>
      </c>
      <c r="L8" s="14">
        <f>B13/$I$8</f>
        <v>1.7977456541148053E-2</v>
      </c>
      <c r="M8" s="14">
        <f>C13/$I$8</f>
        <v>1.9746867505208061E-2</v>
      </c>
      <c r="N8" s="17">
        <f>D13/$I$8</f>
        <v>1.8862162023178058E-2</v>
      </c>
      <c r="O8" s="14">
        <f>E13/$J$8</f>
        <v>7.1523914894113291E-2</v>
      </c>
      <c r="P8" s="14">
        <f>F13/$J$8</f>
        <v>5.8035171191342397E-2</v>
      </c>
      <c r="Q8" s="17">
        <f>G13/$J$8</f>
        <v>6.5126520372702695E-2</v>
      </c>
      <c r="T8" s="12">
        <v>0.02</v>
      </c>
      <c r="U8" s="15">
        <f>AVERAGE(L8:N8)</f>
        <v>1.8862162023178058E-2</v>
      </c>
      <c r="V8" s="15">
        <f>AVERAGE(O8:Q8)</f>
        <v>6.4895202152719461E-2</v>
      </c>
    </row>
    <row r="9" spans="1:22" x14ac:dyDescent="0.35">
      <c r="A9" s="33"/>
      <c r="B9" s="20" t="s">
        <v>17</v>
      </c>
      <c r="C9" s="20"/>
      <c r="D9" s="20"/>
      <c r="E9" s="20" t="s">
        <v>18</v>
      </c>
      <c r="F9" s="20"/>
      <c r="G9" s="21"/>
    </row>
    <row r="10" spans="1:22" x14ac:dyDescent="0.35">
      <c r="A10" s="42" t="s">
        <v>4</v>
      </c>
      <c r="B10" s="7">
        <v>5.6086582638888799E-2</v>
      </c>
      <c r="C10" s="7">
        <v>5.0180555555555E-2</v>
      </c>
      <c r="D10" s="7">
        <v>5.0325347222222198E-2</v>
      </c>
      <c r="E10" s="7">
        <v>2.14890197222222E-2</v>
      </c>
      <c r="F10" s="7">
        <v>4.4896826388888797E-2</v>
      </c>
      <c r="G10" s="43">
        <v>2.5797089930555499E-2</v>
      </c>
      <c r="T10" t="s">
        <v>21</v>
      </c>
      <c r="U10" s="14">
        <f>STDEV(L5:N5)</f>
        <v>1.6671667241426329E-3</v>
      </c>
      <c r="V10" s="14">
        <f>STDEV(O5:Q5)</f>
        <v>3.5586477904155742E-2</v>
      </c>
    </row>
    <row r="11" spans="1:22" x14ac:dyDescent="0.35">
      <c r="A11" s="44">
        <v>5.0000000000000001E-3</v>
      </c>
      <c r="B11" s="7">
        <v>3.9090027777777703E-2</v>
      </c>
      <c r="C11" s="7">
        <v>5.9916666666666701E-2</v>
      </c>
      <c r="D11" s="7">
        <v>5.2222222222222003E-2</v>
      </c>
      <c r="E11" s="7">
        <v>2.88323611111111E-2</v>
      </c>
      <c r="F11" s="7">
        <v>4.9971388888888801E-2</v>
      </c>
      <c r="G11" s="43">
        <v>4.5633750000000001E-2</v>
      </c>
      <c r="U11" s="14">
        <f>STDEV(L6:N6)</f>
        <v>5.7771446793580226E-3</v>
      </c>
      <c r="V11" s="14">
        <f>STDEV(O6:Q6)</f>
        <v>1.8876908883278819E-2</v>
      </c>
    </row>
    <row r="12" spans="1:22" x14ac:dyDescent="0.35">
      <c r="A12" s="45">
        <v>0.01</v>
      </c>
      <c r="B12" s="7">
        <v>6.6315277777777695E-2</v>
      </c>
      <c r="C12" s="7">
        <v>3.9028472222222201E-2</v>
      </c>
      <c r="D12" s="7">
        <v>5.2999999999999999E-2</v>
      </c>
      <c r="E12" s="7">
        <v>3.84659722222222E-2</v>
      </c>
      <c r="F12" s="7">
        <v>3.57430555555555E-2</v>
      </c>
      <c r="G12" s="43">
        <v>3.7013888888888E-2</v>
      </c>
      <c r="U12" s="14">
        <f>STDEV(L7:N7)</f>
        <v>8.6080141886166455E-3</v>
      </c>
      <c r="V12" s="14">
        <f>STDEV(O7:Q7)</f>
        <v>2.607562746264858E-3</v>
      </c>
    </row>
    <row r="13" spans="1:22" x14ac:dyDescent="0.35">
      <c r="A13" s="46">
        <v>0.02</v>
      </c>
      <c r="B13" s="47">
        <v>4.1416666666666678E-2</v>
      </c>
      <c r="C13" s="47">
        <v>4.5493055555555557E-2</v>
      </c>
      <c r="D13" s="47">
        <v>4.3454861111111118E-2</v>
      </c>
      <c r="E13" s="47">
        <v>6.18402777777778E-2</v>
      </c>
      <c r="F13" s="47">
        <v>5.0177777777777703E-2</v>
      </c>
      <c r="G13" s="48">
        <v>5.6309027777777784E-2</v>
      </c>
      <c r="U13" s="14">
        <f>STDEV(L8:N8)</f>
        <v>8.8470548203000397E-4</v>
      </c>
      <c r="V13" s="14">
        <f>STDEV(O8:Q8)</f>
        <v>6.7473463494126728E-3</v>
      </c>
    </row>
    <row r="15" spans="1:22" x14ac:dyDescent="0.35">
      <c r="A15" s="49" t="s">
        <v>3</v>
      </c>
      <c r="B15" s="34" t="s">
        <v>17</v>
      </c>
      <c r="C15" s="34"/>
      <c r="D15" s="34"/>
      <c r="E15" s="34" t="s">
        <v>18</v>
      </c>
      <c r="F15" s="34"/>
      <c r="G15" s="35"/>
    </row>
    <row r="16" spans="1:22" x14ac:dyDescent="0.35">
      <c r="A16" s="36" t="s">
        <v>4</v>
      </c>
      <c r="B16" s="50">
        <v>0.87250000000000005</v>
      </c>
      <c r="C16" s="50">
        <v>0.9171400000000004</v>
      </c>
      <c r="D16" s="50">
        <v>0.82786000000000026</v>
      </c>
      <c r="E16" s="50">
        <v>0.97950000000000004</v>
      </c>
      <c r="F16" s="50">
        <v>0.78656699999999946</v>
      </c>
      <c r="G16" s="51">
        <v>1.1674669799999997</v>
      </c>
      <c r="I16" s="8" t="s">
        <v>15</v>
      </c>
      <c r="J16" s="8"/>
      <c r="T16" s="4" t="s">
        <v>3</v>
      </c>
    </row>
    <row r="17" spans="1:29" x14ac:dyDescent="0.35">
      <c r="A17" s="37">
        <v>5.0000000000000001E-3</v>
      </c>
      <c r="B17" s="50">
        <v>0.8306</v>
      </c>
      <c r="C17" s="50">
        <v>0.97639999999999194</v>
      </c>
      <c r="D17" s="50">
        <v>0.67717159999999921</v>
      </c>
      <c r="E17" s="50">
        <v>0.99640000000000006</v>
      </c>
      <c r="F17" s="50">
        <v>0.85009599999999941</v>
      </c>
      <c r="G17" s="51">
        <v>1.1486799999999995</v>
      </c>
      <c r="I17" s="4" t="s">
        <v>3</v>
      </c>
      <c r="J17" s="8"/>
      <c r="L17" s="13"/>
      <c r="M17" s="13"/>
      <c r="N17" s="13" t="s">
        <v>16</v>
      </c>
      <c r="O17" s="13"/>
      <c r="P17" s="13"/>
      <c r="Q17" s="13"/>
      <c r="T17" s="10" t="s">
        <v>19</v>
      </c>
      <c r="U17" s="10"/>
      <c r="V17" s="10"/>
    </row>
    <row r="18" spans="1:29" x14ac:dyDescent="0.35">
      <c r="A18" s="38">
        <v>0.01</v>
      </c>
      <c r="B18" s="50">
        <v>0.43059999999999987</v>
      </c>
      <c r="C18" s="50">
        <v>0.53284000000000031</v>
      </c>
      <c r="D18" s="50">
        <v>0.34276000000000034</v>
      </c>
      <c r="E18" s="50">
        <v>0.63080000000000014</v>
      </c>
      <c r="F18" s="50">
        <v>0.60704000000000069</v>
      </c>
      <c r="G18" s="51">
        <v>0.6606800000000006</v>
      </c>
      <c r="I18" t="s">
        <v>22</v>
      </c>
      <c r="J18" t="s">
        <v>23</v>
      </c>
      <c r="L18" s="5" t="s">
        <v>17</v>
      </c>
      <c r="M18" s="5"/>
      <c r="N18" s="16"/>
      <c r="O18" s="5" t="s">
        <v>18</v>
      </c>
      <c r="P18" s="5"/>
      <c r="Q18" s="16"/>
      <c r="T18" s="10"/>
      <c r="U18" s="10" t="s">
        <v>17</v>
      </c>
      <c r="V18" s="10" t="s">
        <v>18</v>
      </c>
    </row>
    <row r="19" spans="1:29" x14ac:dyDescent="0.35">
      <c r="A19" s="39">
        <v>0.02</v>
      </c>
      <c r="B19" s="52">
        <v>0.7350000000000001</v>
      </c>
      <c r="C19" s="52">
        <v>0.75084000000000051</v>
      </c>
      <c r="D19" s="52">
        <v>0.71160000000000478</v>
      </c>
      <c r="E19" s="52">
        <v>0.74729999999999952</v>
      </c>
      <c r="F19" s="52">
        <v>0.67890000000000006</v>
      </c>
      <c r="G19" s="53">
        <v>0.85979999999999523</v>
      </c>
      <c r="I19">
        <v>2.5551724137931036</v>
      </c>
      <c r="J19">
        <v>1.0660617059891109</v>
      </c>
      <c r="L19" s="14">
        <f>B22/$I$19</f>
        <v>2.3712794272004796E-2</v>
      </c>
      <c r="M19" s="14">
        <f>C22/$I$19</f>
        <v>2.4926019643124915E-2</v>
      </c>
      <c r="N19" s="14">
        <f>D22/$I$19</f>
        <v>2.2499568900884698E-2</v>
      </c>
      <c r="O19" s="14">
        <f>E22/$J$19</f>
        <v>6.3805718703892858E-2</v>
      </c>
      <c r="P19" s="14">
        <f>F22/$J$19</f>
        <v>5.1237848640903375E-2</v>
      </c>
      <c r="Q19" s="14">
        <f>G22/$J$19</f>
        <v>7.6050096704403547E-2</v>
      </c>
      <c r="T19" s="10" t="s">
        <v>4</v>
      </c>
      <c r="U19" s="15">
        <f>AVERAGE(L19:N19)</f>
        <v>2.3712794272004803E-2</v>
      </c>
      <c r="V19" s="15">
        <f>AVERAGE(O19:Q19)</f>
        <v>6.3697888016399931E-2</v>
      </c>
    </row>
    <row r="20" spans="1:29" x14ac:dyDescent="0.35">
      <c r="B20" s="18" t="s">
        <v>20</v>
      </c>
      <c r="I20">
        <v>2.1078039927404717</v>
      </c>
      <c r="J20">
        <v>0.98529945553539</v>
      </c>
      <c r="L20" s="14">
        <f>B23/$I$20</f>
        <v>2.7365236878862678E-2</v>
      </c>
      <c r="M20" s="14">
        <f>C23/$I$20</f>
        <v>3.216881445764664E-2</v>
      </c>
      <c r="N20" s="14">
        <f>D23/$I$20</f>
        <v>2.2310331376882282E-2</v>
      </c>
      <c r="O20" s="14">
        <f>E23/$J$20</f>
        <v>7.0226816888725174E-2</v>
      </c>
      <c r="P20" s="14">
        <f>F23/$J$20</f>
        <v>5.9915230961298346E-2</v>
      </c>
      <c r="Q20" s="14">
        <f>G23/$J$20</f>
        <v>8.0959594564171816E-2</v>
      </c>
      <c r="S20" s="14"/>
      <c r="T20" s="11">
        <v>5.0000000000000001E-3</v>
      </c>
      <c r="U20" s="15">
        <f>AVERAGE(L20:N20)</f>
        <v>2.7281460904463869E-2</v>
      </c>
      <c r="V20" s="15">
        <f>AVERAGE(O20:Q20)</f>
        <v>7.0367214138065112E-2</v>
      </c>
    </row>
    <row r="21" spans="1:29" x14ac:dyDescent="0.35">
      <c r="A21" s="33"/>
      <c r="B21" s="54" t="s">
        <v>17</v>
      </c>
      <c r="C21" s="54"/>
      <c r="D21" s="54"/>
      <c r="E21" s="54" t="s">
        <v>18</v>
      </c>
      <c r="F21" s="54"/>
      <c r="G21" s="9"/>
      <c r="I21">
        <v>1.4217785843920145</v>
      </c>
      <c r="J21">
        <v>0.78566243194192398</v>
      </c>
      <c r="L21" s="14">
        <f>B24/$I$21</f>
        <v>2.1031951181459729E-2</v>
      </c>
      <c r="M21" s="14">
        <f>C24/$I$21</f>
        <v>2.6025696394633098E-2</v>
      </c>
      <c r="N21" s="14">
        <f>D24/$I$21</f>
        <v>1.6741550364508001E-2</v>
      </c>
      <c r="O21" s="14">
        <f>E24/$J$21</f>
        <v>5.5756204922871595E-2</v>
      </c>
      <c r="P21" s="14">
        <f>F24/$J$21</f>
        <v>5.365606632273303E-2</v>
      </c>
      <c r="Q21" s="14">
        <f>G24/$J$21</f>
        <v>5.839728831395502E-2</v>
      </c>
      <c r="T21" s="12">
        <v>0.01</v>
      </c>
      <c r="U21" s="15">
        <f>AVERAGE(L21:N21)</f>
        <v>2.1266399313533607E-2</v>
      </c>
      <c r="V21" s="15">
        <f>AVERAGE(O21:Q21)</f>
        <v>5.5936519853186546E-2</v>
      </c>
    </row>
    <row r="22" spans="1:29" x14ac:dyDescent="0.35">
      <c r="A22" s="55" t="s">
        <v>4</v>
      </c>
      <c r="B22" s="18">
        <v>6.0590277777777778E-2</v>
      </c>
      <c r="C22" s="18">
        <v>6.3690277777777804E-2</v>
      </c>
      <c r="D22" s="18">
        <v>5.74902777777778E-2</v>
      </c>
      <c r="E22" s="18">
        <v>6.8020833333333336E-2</v>
      </c>
      <c r="F22" s="18">
        <v>5.4622708333333297E-2</v>
      </c>
      <c r="G22" s="56">
        <v>8.1074095833333304E-2</v>
      </c>
      <c r="I22">
        <v>1.9308529945553543</v>
      </c>
      <c r="J22">
        <v>0.70399274047186966</v>
      </c>
      <c r="L22" s="14">
        <f>B25/$I$22</f>
        <v>2.6434776138108216E-2</v>
      </c>
      <c r="M22" s="14">
        <f>C25/$I$22</f>
        <v>2.7004472538145825E-2</v>
      </c>
      <c r="N22" s="14">
        <f>D25/$I$22</f>
        <v>2.5593179183507387E-2</v>
      </c>
      <c r="O22" s="14">
        <f>E25/$J$22</f>
        <v>7.3716432499785087E-2</v>
      </c>
      <c r="P22" s="14">
        <f>F25/$J$22</f>
        <v>6.696920383260288E-2</v>
      </c>
      <c r="Q22" s="14">
        <f>G25/$J$22</f>
        <v>8.481384807080812E-2</v>
      </c>
      <c r="T22" s="12">
        <v>0.02</v>
      </c>
      <c r="U22" s="15">
        <f>AVERAGE(L22:N22)</f>
        <v>2.6344142619920477E-2</v>
      </c>
      <c r="V22" s="15">
        <f>AVERAGE(O22:Q22)</f>
        <v>7.5166494801065353E-2</v>
      </c>
    </row>
    <row r="23" spans="1:29" x14ac:dyDescent="0.35">
      <c r="A23" s="57">
        <v>5.0000000000000001E-3</v>
      </c>
      <c r="B23" s="18">
        <v>5.7680555555555554E-2</v>
      </c>
      <c r="C23" s="18">
        <v>6.7805555555554994E-2</v>
      </c>
      <c r="D23" s="18">
        <v>4.7025805555555501E-2</v>
      </c>
      <c r="E23" s="18">
        <v>6.9194444444444447E-2</v>
      </c>
      <c r="F23" s="18">
        <v>5.9034444444444403E-2</v>
      </c>
      <c r="G23" s="56">
        <v>7.9769444444444407E-2</v>
      </c>
    </row>
    <row r="24" spans="1:29" x14ac:dyDescent="0.35">
      <c r="A24" s="58">
        <v>0.01</v>
      </c>
      <c r="B24" s="18">
        <v>2.9902777777777771E-2</v>
      </c>
      <c r="C24" s="18">
        <v>3.7002777777777801E-2</v>
      </c>
      <c r="D24" s="18">
        <v>2.3802777777777801E-2</v>
      </c>
      <c r="E24" s="18">
        <v>4.380555555555557E-2</v>
      </c>
      <c r="F24" s="18">
        <v>4.2155555555555599E-2</v>
      </c>
      <c r="G24" s="56">
        <v>4.5880555555555598E-2</v>
      </c>
      <c r="T24" t="s">
        <v>21</v>
      </c>
      <c r="U24" s="14">
        <f>STDEV(L19:N19)</f>
        <v>1.2132253711201087E-3</v>
      </c>
      <c r="V24" s="14">
        <f>STDEV(O19:Q19)</f>
        <v>1.2406475490002849E-2</v>
      </c>
    </row>
    <row r="25" spans="1:29" x14ac:dyDescent="0.35">
      <c r="A25" s="59">
        <v>0.02</v>
      </c>
      <c r="B25" s="30">
        <v>5.1041666666666673E-2</v>
      </c>
      <c r="C25" s="30">
        <v>5.2141666666666697E-2</v>
      </c>
      <c r="D25" s="30">
        <v>4.9416666666666997E-2</v>
      </c>
      <c r="E25" s="30">
        <v>5.1895833333333301E-2</v>
      </c>
      <c r="F25" s="30">
        <v>4.7145833333333338E-2</v>
      </c>
      <c r="G25" s="60">
        <v>5.9708333333333002E-2</v>
      </c>
      <c r="U25" s="14">
        <f>STDEV(L20:N20)</f>
        <v>4.9297754486228003E-3</v>
      </c>
      <c r="V25" s="14">
        <f>STDEV(O20:Q20)</f>
        <v>1.0522884272061632E-2</v>
      </c>
    </row>
    <row r="26" spans="1:29" x14ac:dyDescent="0.35">
      <c r="U26" s="14">
        <f>STDEV(L21:N21)</f>
        <v>4.6465111989692671E-3</v>
      </c>
      <c r="V26" s="14">
        <f>STDEV(O21:Q21)</f>
        <v>2.3757486394992669E-3</v>
      </c>
    </row>
    <row r="27" spans="1:29" x14ac:dyDescent="0.35">
      <c r="A27" s="2" t="s">
        <v>24</v>
      </c>
      <c r="B27" s="2"/>
      <c r="C27" s="2"/>
      <c r="D27" s="2"/>
      <c r="E27" s="2"/>
      <c r="F27" s="2"/>
      <c r="U27" s="14">
        <f>STDEV(L22:N22)</f>
        <v>7.0999863322119801E-4</v>
      </c>
      <c r="V27" s="14">
        <f>STDEV(O22:Q22)</f>
        <v>9.0102631762464941E-3</v>
      </c>
    </row>
    <row r="28" spans="1:29" x14ac:dyDescent="0.35">
      <c r="A28" s="3" t="s">
        <v>1</v>
      </c>
      <c r="I28" s="24" t="s">
        <v>25</v>
      </c>
      <c r="Q28" s="64" t="s">
        <v>26</v>
      </c>
      <c r="R28" s="64"/>
      <c r="S28" t="s">
        <v>27</v>
      </c>
      <c r="AA28" s="3" t="s">
        <v>1</v>
      </c>
    </row>
    <row r="29" spans="1:29" x14ac:dyDescent="0.35">
      <c r="A29" s="25" t="s">
        <v>28</v>
      </c>
      <c r="B29" s="25" t="s">
        <v>22</v>
      </c>
      <c r="C29" s="26"/>
      <c r="D29" s="26"/>
      <c r="E29" s="25" t="s">
        <v>23</v>
      </c>
      <c r="F29" s="27"/>
      <c r="G29" s="27"/>
      <c r="I29" s="19" t="s">
        <v>22</v>
      </c>
      <c r="J29" s="20"/>
      <c r="K29" s="20"/>
      <c r="L29" s="19" t="s">
        <v>23</v>
      </c>
      <c r="M29" s="20"/>
      <c r="N29" s="21"/>
      <c r="P29" s="33" t="s">
        <v>28</v>
      </c>
      <c r="Q29" s="20" t="s">
        <v>22</v>
      </c>
      <c r="R29" s="20" t="s">
        <v>23</v>
      </c>
      <c r="S29" s="25" t="s">
        <v>28</v>
      </c>
      <c r="T29" s="26" t="s">
        <v>22</v>
      </c>
      <c r="U29" s="26"/>
      <c r="V29" s="74"/>
      <c r="W29" s="73" t="s">
        <v>23</v>
      </c>
      <c r="X29" s="74"/>
      <c r="Y29" s="70"/>
      <c r="AA29" s="10" t="s">
        <v>29</v>
      </c>
      <c r="AB29" s="10"/>
      <c r="AC29" s="10"/>
    </row>
    <row r="30" spans="1:29" x14ac:dyDescent="0.35">
      <c r="A30" s="1" t="s">
        <v>4</v>
      </c>
      <c r="B30" s="1">
        <v>0.1333</v>
      </c>
      <c r="C30">
        <v>0.1328</v>
      </c>
      <c r="D30">
        <v>0.13370000000000001</v>
      </c>
      <c r="E30" s="1">
        <v>0.4909</v>
      </c>
      <c r="F30">
        <v>0.4355</v>
      </c>
      <c r="G30" s="28">
        <v>0.41310000000000002</v>
      </c>
      <c r="I30" s="1">
        <f>(($B$38-B30)/$B$38)*100</f>
        <v>65.250260688216883</v>
      </c>
      <c r="J30">
        <f>(($C$38-C30)/$C$38)*100</f>
        <v>68.957456755493226</v>
      </c>
      <c r="K30">
        <f>(($D$38-D30)/$D$38)*100</f>
        <v>67.04461424698053</v>
      </c>
      <c r="L30" s="1">
        <f>(($E$38-E30)/$E$38)*100</f>
        <v>18.953277199933964</v>
      </c>
      <c r="M30">
        <f>(($F$38-F30)/$F$38)*100</f>
        <v>28.099719333003137</v>
      </c>
      <c r="N30" s="28">
        <f>(($G$38-G30)/$G$38)*100</f>
        <v>31.797919762258541</v>
      </c>
      <c r="Q30" s="65">
        <v>2.0206896551724141</v>
      </c>
      <c r="R30" s="66">
        <v>0.55009074410163405</v>
      </c>
      <c r="T30">
        <f>I30/20/$Q$30</f>
        <v>1.614554232046322</v>
      </c>
      <c r="U30">
        <f t="shared" ref="U30:V31" si="0">J30/20/$Q$30</f>
        <v>1.7062851927553784</v>
      </c>
      <c r="V30">
        <f t="shared" si="0"/>
        <v>1.6589537654969584</v>
      </c>
      <c r="W30">
        <f>L30/20/$R$30</f>
        <v>1.7227409662097661</v>
      </c>
      <c r="X30">
        <f t="shared" ref="X30:Y30" si="1">M30/20/$R$30</f>
        <v>2.5540985404956631</v>
      </c>
      <c r="Y30">
        <f t="shared" si="1"/>
        <v>2.8902431192683</v>
      </c>
      <c r="AA30" s="10"/>
      <c r="AB30" s="10" t="s">
        <v>17</v>
      </c>
      <c r="AC30" s="10" t="s">
        <v>18</v>
      </c>
    </row>
    <row r="31" spans="1:29" x14ac:dyDescent="0.35">
      <c r="A31" s="1"/>
      <c r="B31" s="1">
        <v>0.14699999999999999</v>
      </c>
      <c r="C31">
        <v>0.15570000000000001</v>
      </c>
      <c r="D31">
        <v>0.15579999999999999</v>
      </c>
      <c r="E31" s="1">
        <v>0.46500000000000002</v>
      </c>
      <c r="F31">
        <v>0.47849999999999998</v>
      </c>
      <c r="G31" s="28">
        <v>0.49519999999999997</v>
      </c>
      <c r="I31" s="1">
        <f t="shared" ref="I31:I37" si="2">(($B$38-B31)/$B$38)*100</f>
        <v>61.678832116788321</v>
      </c>
      <c r="J31">
        <f t="shared" ref="J31:J37" si="3">(($C$38-C31)/$C$38)*100</f>
        <v>63.60448807854138</v>
      </c>
      <c r="K31">
        <f t="shared" ref="K31:K37" si="4">(($D$38-D31)/$D$38)*100</f>
        <v>61.597239339413356</v>
      </c>
      <c r="L31" s="1">
        <f t="shared" ref="L31:L37" si="5">(($E$38-E31)/$E$38)*100</f>
        <v>23.229321446260524</v>
      </c>
      <c r="M31">
        <f t="shared" ref="M31:M37" si="6">(($F$38-F31)/$F$38)*100</f>
        <v>21.000495294700354</v>
      </c>
      <c r="N31" s="28">
        <f t="shared" ref="N31:N37" si="7">(($G$38-G31)/$G$38)*100</f>
        <v>18.243354796103688</v>
      </c>
      <c r="Q31" s="65"/>
      <c r="R31" s="67"/>
      <c r="T31">
        <f>I31/20/$Q$30</f>
        <v>1.5261827059614856</v>
      </c>
      <c r="U31">
        <f t="shared" si="0"/>
        <v>1.5738311896567405</v>
      </c>
      <c r="V31">
        <f t="shared" si="0"/>
        <v>1.5241637720503303</v>
      </c>
      <c r="W31">
        <f>L31/20/$R$30</f>
        <v>2.1114081354156271</v>
      </c>
      <c r="X31">
        <f t="shared" ref="X31" si="8">M31/20/$R$30</f>
        <v>1.9088210008874762</v>
      </c>
      <c r="Y31">
        <f t="shared" ref="Y31" si="9">N31/20/$R$30</f>
        <v>1.6582132122489475</v>
      </c>
      <c r="AA31" s="10" t="s">
        <v>4</v>
      </c>
      <c r="AB31" s="15">
        <f>AVERAGE(T30:V31)</f>
        <v>1.6006618096612026</v>
      </c>
      <c r="AC31" s="15">
        <f>AVERAGE(W30:Y31)</f>
        <v>2.14092082908763</v>
      </c>
    </row>
    <row r="32" spans="1:29" x14ac:dyDescent="0.35">
      <c r="A32" s="1" t="s">
        <v>30</v>
      </c>
      <c r="B32" s="1">
        <v>0.15670000000000001</v>
      </c>
      <c r="C32">
        <v>0.1699</v>
      </c>
      <c r="D32">
        <v>0.15490000000000001</v>
      </c>
      <c r="E32" s="1">
        <v>0.46050000000000002</v>
      </c>
      <c r="F32">
        <v>0.46160000000000001</v>
      </c>
      <c r="G32" s="28">
        <v>0.48199999999999998</v>
      </c>
      <c r="I32" s="1">
        <f t="shared" si="2"/>
        <v>59.15015641293013</v>
      </c>
      <c r="J32">
        <f t="shared" si="3"/>
        <v>60.285179990649837</v>
      </c>
      <c r="K32">
        <f t="shared" si="4"/>
        <v>61.819078136554104</v>
      </c>
      <c r="L32" s="1">
        <f t="shared" si="5"/>
        <v>23.972263496780581</v>
      </c>
      <c r="M32">
        <f t="shared" si="6"/>
        <v>23.790655439986793</v>
      </c>
      <c r="N32" s="28">
        <f t="shared" si="7"/>
        <v>20.422651477629195</v>
      </c>
      <c r="Q32" s="65">
        <v>1.822867513611615</v>
      </c>
      <c r="R32" s="64">
        <v>0.59147005444646117</v>
      </c>
      <c r="T32">
        <f>I32/20/$Q$32</f>
        <v>1.6224480378098618</v>
      </c>
      <c r="U32">
        <f t="shared" ref="U32:V32" si="10">J32/20/$Q$32</f>
        <v>1.653580952551178</v>
      </c>
      <c r="V32">
        <f t="shared" si="10"/>
        <v>1.6956547218857685</v>
      </c>
      <c r="W32">
        <f>L32/20/$R$32</f>
        <v>2.0264984944348106</v>
      </c>
      <c r="X32">
        <f t="shared" ref="X32:Y32" si="11">M32/20/$R$32</f>
        <v>2.011146233113335</v>
      </c>
      <c r="Y32">
        <f t="shared" si="11"/>
        <v>1.7264315686059657</v>
      </c>
      <c r="AA32" s="11">
        <v>5.0000000000000001E-3</v>
      </c>
      <c r="AB32" s="15">
        <f>AVERAGE(T32:V33)</f>
        <v>1.7479548927131507</v>
      </c>
      <c r="AC32" s="15">
        <f>AVERAGE(W32:Y33)</f>
        <v>2.4228659685529146</v>
      </c>
    </row>
    <row r="33" spans="1:29" x14ac:dyDescent="0.35">
      <c r="A33" s="1"/>
      <c r="B33" s="1">
        <v>0.1358</v>
      </c>
      <c r="C33">
        <v>0.13139999999999999</v>
      </c>
      <c r="D33">
        <v>0.13300000000000001</v>
      </c>
      <c r="E33" s="1">
        <v>0.39550000000000002</v>
      </c>
      <c r="F33">
        <v>0.3926</v>
      </c>
      <c r="G33" s="28">
        <v>0.40039999999999998</v>
      </c>
      <c r="I33" s="1">
        <f t="shared" si="2"/>
        <v>64.598540145985396</v>
      </c>
      <c r="J33">
        <f t="shared" si="3"/>
        <v>69.284712482468436</v>
      </c>
      <c r="K33">
        <f t="shared" si="4"/>
        <v>67.217155533645538</v>
      </c>
      <c r="L33" s="1">
        <f t="shared" si="5"/>
        <v>34.703648670959218</v>
      </c>
      <c r="M33">
        <f t="shared" si="6"/>
        <v>35.18243354796104</v>
      </c>
      <c r="N33" s="28">
        <f t="shared" si="7"/>
        <v>33.894667327059608</v>
      </c>
      <c r="Q33" s="65"/>
      <c r="R33" s="64"/>
      <c r="T33">
        <f>I33/20/$Q$32</f>
        <v>1.7718934498425905</v>
      </c>
      <c r="U33">
        <f>J33/20/$Q$32</f>
        <v>1.9004319284070148</v>
      </c>
      <c r="V33">
        <f t="shared" ref="V33" si="12">K33/20/$Q$32</f>
        <v>1.8437202657824918</v>
      </c>
      <c r="W33">
        <f>L33/20/$R$32</f>
        <v>2.9336775725220194</v>
      </c>
      <c r="X33">
        <f t="shared" ref="X33" si="13">M33/20/$R$32</f>
        <v>2.974151716005911</v>
      </c>
      <c r="Y33">
        <f t="shared" ref="Y33" si="14">N33/20/$R$32</f>
        <v>2.8652902266354463</v>
      </c>
      <c r="AA33" s="12">
        <v>0.01</v>
      </c>
      <c r="AB33" s="15">
        <f>AVERAGE(T34:V35)</f>
        <v>1.5659349117265926</v>
      </c>
      <c r="AC33" s="15">
        <f>AVERAGE(W34:Y35)</f>
        <v>2.5736142285660311</v>
      </c>
    </row>
    <row r="34" spans="1:29" x14ac:dyDescent="0.35">
      <c r="A34" s="1">
        <v>1</v>
      </c>
      <c r="B34" s="1">
        <v>0.22950000000000001</v>
      </c>
      <c r="C34">
        <v>0.21959999999999999</v>
      </c>
      <c r="D34">
        <v>0.22455</v>
      </c>
      <c r="E34" s="1">
        <v>0.43209999999999998</v>
      </c>
      <c r="F34">
        <v>0.43059999999999998</v>
      </c>
      <c r="G34" s="28">
        <v>0.43009999999999998</v>
      </c>
      <c r="I34" s="1">
        <f t="shared" si="2"/>
        <v>40.172054223149111</v>
      </c>
      <c r="J34">
        <f t="shared" si="3"/>
        <v>48.667601683029453</v>
      </c>
      <c r="K34">
        <f t="shared" si="4"/>
        <v>44.651220113384277</v>
      </c>
      <c r="L34" s="1">
        <f t="shared" si="5"/>
        <v>28.661053326729409</v>
      </c>
      <c r="M34">
        <f t="shared" si="6"/>
        <v>28.908700676902761</v>
      </c>
      <c r="N34" s="28">
        <f t="shared" si="7"/>
        <v>28.991249793627212</v>
      </c>
      <c r="Q34" s="65">
        <v>1.5851179673321236</v>
      </c>
      <c r="R34" s="64">
        <v>0.52250453720508183</v>
      </c>
      <c r="T34">
        <f>I34/20/$Q$34</f>
        <v>1.2671629194501464</v>
      </c>
      <c r="U34">
        <f t="shared" ref="U34:V34" si="15">J34/20/$Q$34</f>
        <v>1.5351413171141071</v>
      </c>
      <c r="V34">
        <f t="shared" si="15"/>
        <v>1.4084510122781506</v>
      </c>
      <c r="W34">
        <f>L34/20/$R$34</f>
        <v>2.7426607125786555</v>
      </c>
      <c r="X34">
        <f t="shared" ref="X34:Y34" si="16">M34/20/$R$34</f>
        <v>2.7663588178140701</v>
      </c>
      <c r="Y34">
        <f t="shared" si="16"/>
        <v>2.7742581862258753</v>
      </c>
      <c r="AA34" s="12">
        <v>0.02</v>
      </c>
      <c r="AB34" s="15">
        <f>AVERAGE(T36:V37)</f>
        <v>1.2728820118355644</v>
      </c>
      <c r="AC34" s="15">
        <f>AVERAGE(W36:Y37)</f>
        <v>3.3044096060833783</v>
      </c>
    </row>
    <row r="35" spans="1:29" x14ac:dyDescent="0.35">
      <c r="A35" s="1"/>
      <c r="B35" s="1">
        <v>0.1779</v>
      </c>
      <c r="C35">
        <v>0.18790000000000001</v>
      </c>
      <c r="D35">
        <v>0.18390000000000001</v>
      </c>
      <c r="E35" s="1">
        <v>0.46039999999999998</v>
      </c>
      <c r="F35">
        <v>0.45499999999999996</v>
      </c>
      <c r="G35" s="28">
        <v>0.4486</v>
      </c>
      <c r="I35" s="1">
        <f t="shared" si="2"/>
        <v>53.623566214807092</v>
      </c>
      <c r="J35">
        <f t="shared" si="3"/>
        <v>56.077606358111268</v>
      </c>
      <c r="K35">
        <f t="shared" si="4"/>
        <v>54.670939117574555</v>
      </c>
      <c r="L35" s="1">
        <f t="shared" si="5"/>
        <v>23.988773320125482</v>
      </c>
      <c r="M35">
        <f t="shared" si="6"/>
        <v>24.880303780749554</v>
      </c>
      <c r="N35" s="28">
        <f t="shared" si="7"/>
        <v>25.936932474822523</v>
      </c>
      <c r="Q35" s="65"/>
      <c r="R35" s="64"/>
      <c r="T35">
        <f>I35/20/$Q$34</f>
        <v>1.6914692571764771</v>
      </c>
      <c r="U35">
        <f t="shared" ref="U35" si="17">J35/20/$Q$34</f>
        <v>1.7688780114105396</v>
      </c>
      <c r="V35">
        <f t="shared" ref="V35" si="18">K35/20/$Q$34</f>
        <v>1.7245069529301338</v>
      </c>
      <c r="W35">
        <f>L35/20/$R$34</f>
        <v>2.2955564604704994</v>
      </c>
      <c r="X35">
        <f t="shared" ref="X35" si="19">M35/20/$R$34</f>
        <v>2.3808696393179924</v>
      </c>
      <c r="Y35">
        <f t="shared" ref="Y35" si="20">N35/20/$R$34</f>
        <v>2.4819815549890945</v>
      </c>
    </row>
    <row r="36" spans="1:29" x14ac:dyDescent="0.35">
      <c r="A36" s="1">
        <v>2</v>
      </c>
      <c r="B36" s="1">
        <v>0.15440000000000001</v>
      </c>
      <c r="C36">
        <v>0.14119999999999999</v>
      </c>
      <c r="D36">
        <v>0.14729999999999999</v>
      </c>
      <c r="E36" s="1">
        <v>0.21909999999999999</v>
      </c>
      <c r="F36">
        <v>0.26050000000000001</v>
      </c>
      <c r="G36" s="28">
        <v>0.3019</v>
      </c>
      <c r="I36" s="1">
        <f t="shared" si="2"/>
        <v>59.749739311783102</v>
      </c>
      <c r="J36">
        <f t="shared" si="3"/>
        <v>66.993922393641895</v>
      </c>
      <c r="K36">
        <f t="shared" si="4"/>
        <v>63.692383534631503</v>
      </c>
      <c r="L36" s="1">
        <f t="shared" si="5"/>
        <v>63.826977051345558</v>
      </c>
      <c r="M36">
        <f t="shared" si="6"/>
        <v>56.991910186561</v>
      </c>
      <c r="N36" s="28">
        <f t="shared" si="7"/>
        <v>50.156843321776456</v>
      </c>
      <c r="Q36" s="68">
        <v>2.3038112522686025</v>
      </c>
      <c r="R36" s="69">
        <v>0.8646098003629763</v>
      </c>
      <c r="T36">
        <f>I36/20/$Q$36</f>
        <v>1.2967585615563451</v>
      </c>
      <c r="U36">
        <f t="shared" ref="U36:V36" si="21">J36/20/$Q$36</f>
        <v>1.4539802756773548</v>
      </c>
      <c r="V36">
        <f t="shared" si="21"/>
        <v>1.3823264269569071</v>
      </c>
      <c r="W36">
        <f>L36/20/$R$36</f>
        <v>3.6910856796065707</v>
      </c>
      <c r="X36">
        <f t="shared" ref="X36:Y36" si="22">M36/20/$R$36</f>
        <v>3.2958168044495291</v>
      </c>
      <c r="Y36">
        <f t="shared" si="22"/>
        <v>2.9005479292924887</v>
      </c>
      <c r="AA36" t="s">
        <v>21</v>
      </c>
      <c r="AB36" s="14">
        <v>8.3000000000000004E-2</v>
      </c>
      <c r="AC36" s="14">
        <v>0.49</v>
      </c>
    </row>
    <row r="37" spans="1:29" x14ac:dyDescent="0.35">
      <c r="A37" s="1"/>
      <c r="B37" s="1">
        <v>0.17979999999999999</v>
      </c>
      <c r="C37">
        <v>0.19470000000000001</v>
      </c>
      <c r="D37">
        <v>0.18725</v>
      </c>
      <c r="E37" s="1">
        <v>0.2641</v>
      </c>
      <c r="F37">
        <v>0.25870000000000004</v>
      </c>
      <c r="G37" s="28">
        <v>0.25330000000000003</v>
      </c>
      <c r="I37" s="63">
        <f t="shared" si="2"/>
        <v>53.128258602711163</v>
      </c>
      <c r="J37" s="40">
        <f t="shared" si="3"/>
        <v>54.488078541374477</v>
      </c>
      <c r="K37" s="40">
        <f t="shared" si="4"/>
        <v>53.845205817106233</v>
      </c>
      <c r="L37" s="63">
        <f t="shared" si="5"/>
        <v>56.397556546144955</v>
      </c>
      <c r="M37" s="40">
        <f t="shared" si="6"/>
        <v>57.289087006769023</v>
      </c>
      <c r="N37" s="41">
        <f t="shared" si="7"/>
        <v>58.180617467393091</v>
      </c>
      <c r="Q37" s="68"/>
      <c r="R37" s="69"/>
      <c r="T37">
        <f>I37/20/$Q$36</f>
        <v>1.1530514609301188</v>
      </c>
      <c r="U37">
        <f t="shared" ref="U37" si="23">J37/20/$Q$36</f>
        <v>1.1825638599455386</v>
      </c>
      <c r="V37">
        <f t="shared" ref="V37" si="24">K37/20/$Q$36</f>
        <v>1.1686114859471219</v>
      </c>
      <c r="W37">
        <f>L37/20/$R$36</f>
        <v>3.2614455979141344</v>
      </c>
      <c r="X37">
        <f t="shared" ref="X37" si="25">M37/20/$R$36</f>
        <v>3.3130024077172266</v>
      </c>
      <c r="Y37">
        <f t="shared" ref="Y37" si="26">N37/20/$R$36</f>
        <v>3.3645592175203185</v>
      </c>
      <c r="AB37" s="14">
        <v>0.11</v>
      </c>
      <c r="AC37" s="14">
        <v>0.54300000000000004</v>
      </c>
    </row>
    <row r="38" spans="1:29" x14ac:dyDescent="0.35">
      <c r="A38" s="29" t="s">
        <v>90</v>
      </c>
      <c r="B38" s="29">
        <v>0.3836</v>
      </c>
      <c r="C38" s="30">
        <v>0.42780000000000001</v>
      </c>
      <c r="D38" s="30">
        <v>0.40570000000000001</v>
      </c>
      <c r="E38" s="61">
        <v>0.60570000000000002</v>
      </c>
      <c r="F38" s="30">
        <v>0.60570000000000002</v>
      </c>
      <c r="G38" s="62">
        <v>0.60570000000000002</v>
      </c>
      <c r="AB38" s="14">
        <v>0.221</v>
      </c>
      <c r="AC38" s="14">
        <v>0.25800000000000001</v>
      </c>
    </row>
    <row r="39" spans="1:29" x14ac:dyDescent="0.35">
      <c r="Z39" s="4" t="s">
        <v>3</v>
      </c>
      <c r="AB39" s="14">
        <v>0.13900000000000001</v>
      </c>
      <c r="AC39" s="14">
        <v>0.32600000000000001</v>
      </c>
    </row>
    <row r="40" spans="1:29" x14ac:dyDescent="0.35">
      <c r="A40" s="31" t="s">
        <v>31</v>
      </c>
      <c r="B40" s="31" t="s">
        <v>22</v>
      </c>
      <c r="C40" s="32"/>
      <c r="D40" s="4"/>
      <c r="E40" s="32" t="s">
        <v>23</v>
      </c>
      <c r="F40" s="32"/>
      <c r="G40" s="4"/>
      <c r="I40" s="22" t="s">
        <v>22</v>
      </c>
      <c r="J40" s="23"/>
      <c r="K40" s="6"/>
      <c r="L40" s="23" t="s">
        <v>23</v>
      </c>
      <c r="M40" s="23"/>
      <c r="N40" s="6"/>
      <c r="P40" s="33" t="s">
        <v>31</v>
      </c>
      <c r="Q40" s="23" t="s">
        <v>22</v>
      </c>
      <c r="R40" s="23" t="s">
        <v>23</v>
      </c>
      <c r="S40" s="31" t="s">
        <v>31</v>
      </c>
      <c r="T40" s="32" t="s">
        <v>22</v>
      </c>
      <c r="U40" s="32"/>
      <c r="V40" s="72"/>
      <c r="W40" s="71" t="s">
        <v>23</v>
      </c>
      <c r="X40" s="72"/>
      <c r="Y40" s="4"/>
      <c r="AA40" s="10" t="s">
        <v>29</v>
      </c>
      <c r="AB40" s="10"/>
      <c r="AC40" s="10"/>
    </row>
    <row r="41" spans="1:29" x14ac:dyDescent="0.35">
      <c r="A41" s="1" t="s">
        <v>4</v>
      </c>
      <c r="B41" s="1">
        <v>0.21560000000000001</v>
      </c>
      <c r="C41">
        <v>0.21579999999999999</v>
      </c>
      <c r="D41" s="28">
        <v>0.2157</v>
      </c>
      <c r="E41">
        <v>0.1794</v>
      </c>
      <c r="F41">
        <v>0.17915</v>
      </c>
      <c r="G41" s="28">
        <v>0.1789</v>
      </c>
      <c r="I41" s="1">
        <f>(($B$49-B41)/$B$49)*100</f>
        <v>51.276836158192083</v>
      </c>
      <c r="J41">
        <f>(($C$49-C41)/$C$49)*100</f>
        <v>54.192315856506056</v>
      </c>
      <c r="K41" s="28">
        <f>(($D$49-D41)/$D$49)*100</f>
        <v>52.780210157618214</v>
      </c>
      <c r="L41">
        <f>(($E$49-E41)/$E$49)*100</f>
        <v>59.457627118644062</v>
      </c>
      <c r="M41">
        <f>(($F$49-F41)/$F$49)*100</f>
        <v>60.78152364273204</v>
      </c>
      <c r="N41" s="28">
        <f>(($G$49-G41)/$G$49)*100</f>
        <v>62.02504776056039</v>
      </c>
      <c r="Q41" s="65">
        <v>2.5551724137931036</v>
      </c>
      <c r="R41" s="64">
        <v>1.0660617059891109</v>
      </c>
      <c r="T41">
        <f>I41/20/$Q$41</f>
        <v>1.003392880288509</v>
      </c>
      <c r="U41">
        <f t="shared" ref="U41:V41" si="27">J41/20/$Q$41</f>
        <v>1.0604434276914139</v>
      </c>
      <c r="V41">
        <f t="shared" si="27"/>
        <v>1.0328111299398974</v>
      </c>
      <c r="W41">
        <f>L41/20/$R$41</f>
        <v>2.7886578602632679</v>
      </c>
      <c r="X41">
        <f t="shared" ref="X41:Y41" si="28">M41/20/$R$41</f>
        <v>2.8507507258380445</v>
      </c>
      <c r="Y41">
        <f t="shared" si="28"/>
        <v>2.9090739969415025</v>
      </c>
      <c r="AA41" s="10"/>
      <c r="AB41" s="10" t="s">
        <v>17</v>
      </c>
      <c r="AC41" s="10" t="s">
        <v>18</v>
      </c>
    </row>
    <row r="42" spans="1:29" x14ac:dyDescent="0.35">
      <c r="A42" s="1"/>
      <c r="B42" s="1">
        <v>0.22</v>
      </c>
      <c r="C42">
        <v>0.22009999999999999</v>
      </c>
      <c r="D42" s="28">
        <v>0.2205</v>
      </c>
      <c r="E42">
        <v>0.17219999999999999</v>
      </c>
      <c r="F42">
        <v>0.17225000000000001</v>
      </c>
      <c r="G42" s="28">
        <v>0.17230000000000001</v>
      </c>
      <c r="I42" s="1">
        <f t="shared" ref="I42:I48" si="29">(($B$49-B42)/$B$49)*100</f>
        <v>50.282485875706215</v>
      </c>
      <c r="J42">
        <f t="shared" ref="J42:J48" si="30">(($C$49-C42)/$C$49)*100</f>
        <v>53.279558480152836</v>
      </c>
      <c r="K42" s="28">
        <f t="shared" ref="K42:K48" si="31">(($D$49-D42)/$D$49)*100</f>
        <v>51.729422066549915</v>
      </c>
      <c r="L42">
        <f t="shared" ref="L42:L48" si="32">(($E$49-E42)/$E$49)*100</f>
        <v>61.084745762711854</v>
      </c>
      <c r="M42">
        <f t="shared" ref="M42:M48" si="33">(($F$49-F42)/$F$49)*100</f>
        <v>62.292031523642734</v>
      </c>
      <c r="N42" s="28">
        <f t="shared" ref="N42:N48" si="34">(($G$49-G42)/$G$49)*100</f>
        <v>63.426024198683926</v>
      </c>
      <c r="Q42" s="65"/>
      <c r="R42" s="64"/>
      <c r="T42">
        <f>I42/20/$Q$41</f>
        <v>0.98393528366766536</v>
      </c>
      <c r="U42">
        <f t="shared" ref="U42" si="35">J42/20/$Q$41</f>
        <v>1.0425824533903052</v>
      </c>
      <c r="V42">
        <f t="shared" ref="V42" si="36">K42/20/$Q$41</f>
        <v>1.0122491497503019</v>
      </c>
      <c r="W42">
        <f>L42/20/$R$41</f>
        <v>2.8649723285030837</v>
      </c>
      <c r="X42">
        <f t="shared" ref="X42" si="37">M42/20/$R$41</f>
        <v>2.921595962676808</v>
      </c>
      <c r="Y42">
        <f t="shared" ref="Y42" si="38">N42/20/$R$41</f>
        <v>2.9747820338334048</v>
      </c>
      <c r="AA42" s="10" t="s">
        <v>4</v>
      </c>
      <c r="AB42" s="15">
        <f>AVERAGE(T41:V42)</f>
        <v>1.0225690541213488</v>
      </c>
      <c r="AC42" s="15">
        <f>AVERAGE(W41:Y42)</f>
        <v>2.8849721513426854</v>
      </c>
    </row>
    <row r="43" spans="1:29" x14ac:dyDescent="0.35">
      <c r="A43" s="1" t="s">
        <v>30</v>
      </c>
      <c r="B43" s="1">
        <v>0.25469999999999998</v>
      </c>
      <c r="C43">
        <v>0.25440000000000002</v>
      </c>
      <c r="D43" s="28">
        <v>0.25455</v>
      </c>
      <c r="E43">
        <v>0.20469999999999999</v>
      </c>
      <c r="F43">
        <v>0.20484999999999998</v>
      </c>
      <c r="G43" s="28">
        <v>0.20499999999999999</v>
      </c>
      <c r="I43" s="1">
        <f t="shared" si="29"/>
        <v>42.440677966101696</v>
      </c>
      <c r="J43">
        <f t="shared" si="30"/>
        <v>45.998726385056251</v>
      </c>
      <c r="K43" s="28">
        <f t="shared" si="31"/>
        <v>44.275394045534149</v>
      </c>
      <c r="L43">
        <f t="shared" si="32"/>
        <v>53.740112994350284</v>
      </c>
      <c r="M43">
        <f t="shared" si="33"/>
        <v>55.155429071803852</v>
      </c>
      <c r="N43" s="28">
        <f t="shared" si="34"/>
        <v>56.48482275525366</v>
      </c>
      <c r="Q43" s="65">
        <v>2.1078039927404717</v>
      </c>
      <c r="R43" s="64">
        <v>0.98529945553539</v>
      </c>
      <c r="T43">
        <f>I43/20/$Q$43</f>
        <v>1.0067510573153966</v>
      </c>
      <c r="U43">
        <f t="shared" ref="U43:V43" si="39">J43/20/$Q$43</f>
        <v>1.0911528430414152</v>
      </c>
      <c r="V43">
        <f t="shared" si="39"/>
        <v>1.0502730376738987</v>
      </c>
      <c r="W43">
        <f>L43/20/$R$43</f>
        <v>2.7270954374550573</v>
      </c>
      <c r="X43">
        <f t="shared" ref="X43:Y43" si="40">M43/20/$R$43</f>
        <v>2.7989170582578677</v>
      </c>
      <c r="Y43">
        <f t="shared" si="40"/>
        <v>2.8663784617926664</v>
      </c>
      <c r="AA43" s="11">
        <v>5.0000000000000001E-3</v>
      </c>
      <c r="AB43" s="15">
        <f>AVERAGE(T43:V44)</f>
        <v>1.2220488641248615</v>
      </c>
      <c r="AC43" s="15">
        <f>AVERAGE(W43:Y44)</f>
        <v>2.9503009374873339</v>
      </c>
    </row>
    <row r="44" spans="1:29" x14ac:dyDescent="0.35">
      <c r="A44" s="1"/>
      <c r="B44" s="1">
        <v>0.18809999999999999</v>
      </c>
      <c r="C44">
        <v>0.18809999999999999</v>
      </c>
      <c r="D44" s="28">
        <v>0.18809999999999999</v>
      </c>
      <c r="E44">
        <v>0.17730000000000001</v>
      </c>
      <c r="F44">
        <v>0.17735000000000001</v>
      </c>
      <c r="G44" s="28">
        <v>0.1774</v>
      </c>
      <c r="I44" s="1">
        <f t="shared" si="29"/>
        <v>57.491525423728817</v>
      </c>
      <c r="J44">
        <f t="shared" si="30"/>
        <v>60.072171513479098</v>
      </c>
      <c r="K44" s="28">
        <f t="shared" si="31"/>
        <v>58.822241681260948</v>
      </c>
      <c r="L44">
        <f t="shared" si="32"/>
        <v>59.932203389830505</v>
      </c>
      <c r="M44">
        <f t="shared" si="33"/>
        <v>61.175569176882661</v>
      </c>
      <c r="N44" s="28">
        <f t="shared" si="34"/>
        <v>62.343451496497558</v>
      </c>
      <c r="Q44" s="65"/>
      <c r="R44" s="64"/>
      <c r="T44">
        <f>I44/20/$Q$43</f>
        <v>1.3637777901013681</v>
      </c>
      <c r="U44">
        <f t="shared" ref="U44" si="41">J44/20/$Q$43</f>
        <v>1.4249942527952035</v>
      </c>
      <c r="V44">
        <f t="shared" ref="V44" si="42">K44/20/$Q$43</f>
        <v>1.3953442038218868</v>
      </c>
      <c r="W44">
        <f>L44/20/$R$43</f>
        <v>3.0413192178851185</v>
      </c>
      <c r="X44">
        <f t="shared" ref="X44" si="43">M44/20/$R$43</f>
        <v>3.1044150503280856</v>
      </c>
      <c r="Y44">
        <f t="shared" ref="Y44" si="44">N44/20/$R$43</f>
        <v>3.1636803992052092</v>
      </c>
      <c r="AA44" s="12">
        <v>0.01</v>
      </c>
      <c r="AB44" s="15">
        <f>AVERAGE(T45:V46)</f>
        <v>2.074428478082496</v>
      </c>
      <c r="AC44" s="15">
        <v>3.016</v>
      </c>
    </row>
    <row r="45" spans="1:29" x14ac:dyDescent="0.35">
      <c r="A45" s="1">
        <v>1</v>
      </c>
      <c r="B45" s="1">
        <v>0.2266</v>
      </c>
      <c r="C45">
        <v>0.22689999999999999</v>
      </c>
      <c r="D45" s="28">
        <v>0.22675000000000001</v>
      </c>
      <c r="E45">
        <v>0.25650000000000001</v>
      </c>
      <c r="F45">
        <v>0.25670000000000004</v>
      </c>
      <c r="G45" s="28">
        <v>0.25690000000000002</v>
      </c>
      <c r="I45" s="1">
        <f t="shared" si="29"/>
        <v>48.790960451977398</v>
      </c>
      <c r="J45">
        <f t="shared" si="30"/>
        <v>51.836128210571012</v>
      </c>
      <c r="K45" s="28">
        <f t="shared" si="31"/>
        <v>50.361208406304726</v>
      </c>
      <c r="L45">
        <f t="shared" si="32"/>
        <v>42.03389830508474</v>
      </c>
      <c r="M45">
        <f t="shared" si="33"/>
        <v>43.804728546409798</v>
      </c>
      <c r="N45" s="28">
        <f t="shared" si="34"/>
        <v>45.468053491827639</v>
      </c>
      <c r="Q45" s="65">
        <v>1.4217785843920145</v>
      </c>
      <c r="R45" s="64">
        <v>0.78566243194192398</v>
      </c>
      <c r="T45">
        <f>I45/20/$Q$45</f>
        <v>1.7158424310083957</v>
      </c>
      <c r="U45">
        <f t="shared" ref="U45:V45" si="45">J45/20/$Q$45</f>
        <v>1.822932514936471</v>
      </c>
      <c r="V45">
        <f t="shared" si="45"/>
        <v>1.7710636859761235</v>
      </c>
      <c r="W45">
        <f>L45/20/$R$45</f>
        <v>2.6750609801457248</v>
      </c>
      <c r="X45">
        <f t="shared" ref="X45:Y45" si="46">M45/20/$R$45</f>
        <v>2.7877576148154066</v>
      </c>
      <c r="Y45">
        <f t="shared" si="46"/>
        <v>2.8936125518592077</v>
      </c>
      <c r="AA45" s="12">
        <v>0.02</v>
      </c>
      <c r="AB45" s="15">
        <f>AVERAGE(T47:V48)</f>
        <v>1.5141517536582028</v>
      </c>
      <c r="AC45" s="15">
        <v>3.6829999999999998</v>
      </c>
    </row>
    <row r="46" spans="1:29" x14ac:dyDescent="0.35">
      <c r="A46" s="1"/>
      <c r="B46" s="1">
        <v>0.14760000000000001</v>
      </c>
      <c r="C46">
        <v>0.14779999999999999</v>
      </c>
      <c r="D46" s="28">
        <v>0.1477</v>
      </c>
      <c r="E46">
        <v>0.22370000000000001</v>
      </c>
      <c r="F46">
        <v>0.2235</v>
      </c>
      <c r="G46" s="28">
        <v>0.2233</v>
      </c>
      <c r="I46" s="1">
        <f t="shared" si="29"/>
        <v>66.644067796610159</v>
      </c>
      <c r="J46">
        <f t="shared" si="30"/>
        <v>68.626618552324345</v>
      </c>
      <c r="K46" s="28">
        <f t="shared" si="31"/>
        <v>67.666374781085807</v>
      </c>
      <c r="L46">
        <f t="shared" si="32"/>
        <v>49.446327683615813</v>
      </c>
      <c r="M46">
        <f t="shared" si="33"/>
        <v>51.072679509632223</v>
      </c>
      <c r="N46" s="28">
        <f t="shared" si="34"/>
        <v>52.600297176820213</v>
      </c>
      <c r="Q46" s="65"/>
      <c r="R46" s="64"/>
      <c r="T46">
        <f>I46/20/$Q$45</f>
        <v>2.3436865813079013</v>
      </c>
      <c r="U46">
        <f t="shared" ref="U46" si="47">J46/20/$Q$45</f>
        <v>2.4134073795207245</v>
      </c>
      <c r="V46">
        <f t="shared" ref="V46" si="48">K46/20/$Q$45</f>
        <v>2.3796382757453585</v>
      </c>
      <c r="W46">
        <f>L46/20/$R$45</f>
        <v>3.1467921637413148</v>
      </c>
      <c r="X46">
        <f t="shared" ref="X46" si="49">M46/20/$R$45</f>
        <v>3.250294110626859</v>
      </c>
      <c r="Y46">
        <f t="shared" ref="Y46" si="50">N46/20/$R$45</f>
        <v>3.3475125599939863</v>
      </c>
    </row>
    <row r="47" spans="1:29" x14ac:dyDescent="0.35">
      <c r="A47" s="1">
        <v>2</v>
      </c>
      <c r="B47" s="1">
        <v>0.22850000000000001</v>
      </c>
      <c r="C47">
        <v>0.22900000000000001</v>
      </c>
      <c r="D47" s="28">
        <v>0.22875000000000001</v>
      </c>
      <c r="E47">
        <v>0.25459999999999999</v>
      </c>
      <c r="F47">
        <v>0.25455</v>
      </c>
      <c r="G47" s="28">
        <v>0.2545</v>
      </c>
      <c r="I47" s="1">
        <f t="shared" si="29"/>
        <v>48.361581920903951</v>
      </c>
      <c r="J47">
        <f t="shared" si="30"/>
        <v>51.390362980258963</v>
      </c>
      <c r="K47" s="28">
        <f t="shared" si="31"/>
        <v>49.923380035026263</v>
      </c>
      <c r="L47">
        <f t="shared" si="32"/>
        <v>42.463276836158194</v>
      </c>
      <c r="M47">
        <f t="shared" si="33"/>
        <v>44.275394045534149</v>
      </c>
      <c r="N47" s="28">
        <f t="shared" si="34"/>
        <v>45.977499469327107</v>
      </c>
      <c r="Q47" s="68">
        <v>1.9308529945553543</v>
      </c>
      <c r="R47" s="69">
        <v>0.70399274047186966</v>
      </c>
      <c r="T47">
        <f>I47/20/$Q$47</f>
        <v>1.252337232748288</v>
      </c>
      <c r="U47">
        <f t="shared" ref="U47:V47" si="51">J47/20/$Q$47</f>
        <v>1.3307683993854067</v>
      </c>
      <c r="V47">
        <f t="shared" si="51"/>
        <v>1.2927804492574237</v>
      </c>
      <c r="W47">
        <f>L47/20/$R$47</f>
        <v>3.0158888291728734</v>
      </c>
      <c r="X47">
        <f t="shared" ref="X47:Y47" si="52">M47/20/$R$47</f>
        <v>3.1445916626823029</v>
      </c>
      <c r="Y47">
        <f t="shared" si="52"/>
        <v>3.2654810785768524</v>
      </c>
      <c r="AA47" t="s">
        <v>21</v>
      </c>
      <c r="AB47" s="14">
        <v>3.5000000000000003E-2</v>
      </c>
      <c r="AC47" s="14">
        <v>7.8E-2</v>
      </c>
    </row>
    <row r="48" spans="1:29" x14ac:dyDescent="0.35">
      <c r="A48" s="1"/>
      <c r="B48" s="1">
        <v>0.1507</v>
      </c>
      <c r="C48">
        <v>0.15010000000000001</v>
      </c>
      <c r="D48" s="28">
        <v>0.15040000000000001</v>
      </c>
      <c r="E48">
        <v>0.1847</v>
      </c>
      <c r="F48">
        <v>0.18480000000000002</v>
      </c>
      <c r="G48" s="28">
        <v>0.18490000000000001</v>
      </c>
      <c r="I48" s="63">
        <f t="shared" si="29"/>
        <v>65.943502824858754</v>
      </c>
      <c r="J48" s="40">
        <f t="shared" si="30"/>
        <v>68.138399490554022</v>
      </c>
      <c r="K48" s="41">
        <f t="shared" si="31"/>
        <v>67.075306479859904</v>
      </c>
      <c r="L48" s="40">
        <f t="shared" si="32"/>
        <v>58.259887005649723</v>
      </c>
      <c r="M48" s="40">
        <f t="shared" si="33"/>
        <v>59.544658493870394</v>
      </c>
      <c r="N48" s="41">
        <f t="shared" si="34"/>
        <v>60.751432816811715</v>
      </c>
      <c r="Q48" s="68"/>
      <c r="R48" s="69"/>
      <c r="T48">
        <f>I48/20/$Q$47</f>
        <v>1.7076261893268712</v>
      </c>
      <c r="U48">
        <f t="shared" ref="U48" si="53">J48/20/$Q$47</f>
        <v>1.7644636770041948</v>
      </c>
      <c r="V48">
        <f t="shared" ref="V48" si="54">K48/20/$Q$47</f>
        <v>1.7369345742270326</v>
      </c>
      <c r="W48">
        <f>L48/20/$R$47</f>
        <v>4.1378187342244113</v>
      </c>
      <c r="X48">
        <f t="shared" ref="X48" si="55">M48/20/$R$47</f>
        <v>4.2290676501833682</v>
      </c>
      <c r="Y48">
        <f t="shared" ref="Y48" si="56">N48/20/$R$47</f>
        <v>4.3147769376209384</v>
      </c>
      <c r="AB48" s="14">
        <v>0.20399999999999999</v>
      </c>
      <c r="AC48" s="14">
        <v>0.192</v>
      </c>
    </row>
    <row r="49" spans="1:29" x14ac:dyDescent="0.35">
      <c r="A49" s="29" t="s">
        <v>90</v>
      </c>
      <c r="B49" s="29">
        <v>0.4425</v>
      </c>
      <c r="C49" s="30">
        <v>0.47110000000000002</v>
      </c>
      <c r="D49" s="60">
        <v>0.45679999999999998</v>
      </c>
      <c r="E49" s="30">
        <v>0.4425</v>
      </c>
      <c r="F49" s="30">
        <v>0.45679999999999998</v>
      </c>
      <c r="G49" s="60">
        <v>0.47110000000000002</v>
      </c>
      <c r="AB49" s="14">
        <v>0.35599999999999998</v>
      </c>
      <c r="AC49" s="14">
        <v>0.29299999999999998</v>
      </c>
    </row>
    <row r="50" spans="1:29" x14ac:dyDescent="0.35">
      <c r="AB50" s="14">
        <v>0.26</v>
      </c>
      <c r="AC50" s="14">
        <v>0.63900000000000001</v>
      </c>
    </row>
    <row r="51" spans="1:29" x14ac:dyDescent="0.35">
      <c r="AB51" s="14"/>
      <c r="AC51" s="14"/>
    </row>
    <row r="52" spans="1:29" x14ac:dyDescent="0.35">
      <c r="AB52" s="14"/>
      <c r="AC52" s="14"/>
    </row>
    <row r="53" spans="1:29" x14ac:dyDescent="0.35">
      <c r="AB53" s="14"/>
      <c r="AC53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986D-1A1C-4706-A78C-3B73C206E4C4}">
  <dimension ref="A1:AB76"/>
  <sheetViews>
    <sheetView tabSelected="1" workbookViewId="0">
      <selection activeCell="E49" sqref="E49"/>
    </sheetView>
  </sheetViews>
  <sheetFormatPr defaultRowHeight="14.5" x14ac:dyDescent="0.35"/>
  <cols>
    <col min="1" max="1" width="8.7265625" style="75"/>
    <col min="2" max="4" width="9.26953125" style="75" bestFit="1" customWidth="1"/>
    <col min="5" max="9" width="8.7265625" style="75"/>
    <col min="10" max="15" width="9.26953125" style="75" bestFit="1" customWidth="1"/>
    <col min="16" max="16" width="8.7265625" style="75"/>
    <col min="17" max="19" width="9.26953125" style="75" bestFit="1" customWidth="1"/>
    <col min="20" max="21" width="8.7265625" style="75"/>
    <col min="22" max="22" width="9.26953125" style="75" bestFit="1" customWidth="1"/>
    <col min="23" max="28" width="8.7265625" style="75"/>
  </cols>
  <sheetData>
    <row r="1" spans="1:25" x14ac:dyDescent="0.35">
      <c r="A1" s="75" t="s">
        <v>32</v>
      </c>
    </row>
    <row r="2" spans="1:25" x14ac:dyDescent="0.35">
      <c r="A2" s="75" t="s">
        <v>33</v>
      </c>
      <c r="C2" s="75" t="s">
        <v>1</v>
      </c>
      <c r="N2" s="75" t="s">
        <v>3</v>
      </c>
    </row>
    <row r="3" spans="1:25" x14ac:dyDescent="0.35">
      <c r="B3" s="75" t="s">
        <v>5</v>
      </c>
      <c r="C3" s="75" t="s">
        <v>5</v>
      </c>
      <c r="D3" s="75" t="s">
        <v>5</v>
      </c>
      <c r="E3" s="75" t="s">
        <v>34</v>
      </c>
      <c r="F3" s="75" t="s">
        <v>34</v>
      </c>
      <c r="G3" s="75" t="s">
        <v>34</v>
      </c>
      <c r="H3" s="75" t="s">
        <v>35</v>
      </c>
      <c r="I3" s="75" t="s">
        <v>35</v>
      </c>
      <c r="J3" s="75" t="s">
        <v>35</v>
      </c>
      <c r="K3" s="75" t="s">
        <v>36</v>
      </c>
      <c r="L3" s="75" t="s">
        <v>36</v>
      </c>
      <c r="M3" s="75" t="s">
        <v>36</v>
      </c>
      <c r="N3" s="75" t="s">
        <v>5</v>
      </c>
      <c r="O3" s="75" t="s">
        <v>5</v>
      </c>
      <c r="P3" s="75" t="s">
        <v>5</v>
      </c>
      <c r="Q3" s="75" t="s">
        <v>34</v>
      </c>
      <c r="R3" s="75" t="s">
        <v>34</v>
      </c>
      <c r="S3" s="75" t="s">
        <v>34</v>
      </c>
      <c r="T3" s="75" t="s">
        <v>35</v>
      </c>
      <c r="U3" s="75" t="s">
        <v>35</v>
      </c>
      <c r="V3" s="75" t="s">
        <v>35</v>
      </c>
      <c r="W3" s="75" t="s">
        <v>36</v>
      </c>
      <c r="X3" s="75" t="s">
        <v>36</v>
      </c>
      <c r="Y3" s="75" t="s">
        <v>36</v>
      </c>
    </row>
    <row r="4" spans="1:25" x14ac:dyDescent="0.35">
      <c r="A4" s="75" t="s">
        <v>37</v>
      </c>
      <c r="B4" s="75">
        <v>0.34468358119084003</v>
      </c>
      <c r="C4" s="75">
        <v>0.414442075140601</v>
      </c>
      <c r="D4" s="75">
        <v>0.31745628281657201</v>
      </c>
      <c r="E4" s="75">
        <v>3.4683845853698617E-2</v>
      </c>
      <c r="F4" s="75">
        <v>2.0189943204079921E-2</v>
      </c>
      <c r="G4" s="75">
        <v>4.9177748503317319E-2</v>
      </c>
      <c r="H4" s="75">
        <v>1.1977867271670913E-2</v>
      </c>
      <c r="I4" s="75">
        <v>6.6670359950105904E-3</v>
      </c>
      <c r="J4" s="75">
        <v>9.3224516333407521E-3</v>
      </c>
      <c r="K4" s="75">
        <v>5.0887944882732905E-2</v>
      </c>
      <c r="L4" s="75">
        <v>3.7390298246575755E-2</v>
      </c>
      <c r="M4" s="75">
        <v>6.4385591518890062E-2</v>
      </c>
      <c r="N4" s="75">
        <v>0.13251766932917122</v>
      </c>
      <c r="O4" s="75">
        <v>5.7889752251438366E-2</v>
      </c>
      <c r="P4" s="75">
        <v>9.5203710790304791E-2</v>
      </c>
      <c r="Q4" s="75">
        <v>3.8956891999801103E-2</v>
      </c>
      <c r="R4" s="75">
        <v>4.5642864617267936E-2</v>
      </c>
      <c r="S4" s="75">
        <v>3.2270919382334326E-2</v>
      </c>
      <c r="T4" s="75">
        <v>5.5944877592715488E-3</v>
      </c>
      <c r="U4" s="75">
        <v>6.8261032256362025E-3</v>
      </c>
      <c r="V4" s="75">
        <v>6.2102954924538756E-3</v>
      </c>
      <c r="W4" s="75">
        <v>0.25041999847877811</v>
      </c>
      <c r="X4" s="75">
        <v>5.8751003799948992E-2</v>
      </c>
      <c r="Y4" s="75">
        <v>0.44208899315760719</v>
      </c>
    </row>
    <row r="5" spans="1:25" x14ac:dyDescent="0.35">
      <c r="A5" s="75" t="s">
        <v>38</v>
      </c>
      <c r="B5" s="75">
        <v>1.6328021985982999</v>
      </c>
      <c r="C5" s="75">
        <v>1.5828282970034</v>
      </c>
      <c r="D5" s="75">
        <v>1.5230542584316189</v>
      </c>
      <c r="E5" s="75">
        <v>2.2504746375278413</v>
      </c>
      <c r="F5" s="75">
        <v>1.8599220406182713</v>
      </c>
      <c r="G5" s="75">
        <v>2.6410272344374111</v>
      </c>
      <c r="H5" s="75">
        <v>1.6158820941971137</v>
      </c>
      <c r="I5" s="75">
        <v>2.0122012782868754</v>
      </c>
      <c r="J5" s="75">
        <v>1.8140416862419946</v>
      </c>
      <c r="K5" s="75">
        <v>1.2894000101087213</v>
      </c>
      <c r="L5" s="75">
        <v>2.08690036725074</v>
      </c>
      <c r="M5" s="75">
        <v>2.4918996529666999</v>
      </c>
      <c r="N5" s="75">
        <v>2.3815453028907996</v>
      </c>
      <c r="O5" s="75">
        <v>1.7075394548985416</v>
      </c>
      <c r="P5" s="75">
        <v>2.0445423788946706</v>
      </c>
      <c r="Q5" s="75">
        <v>1.63737036795135</v>
      </c>
      <c r="R5" s="75">
        <v>1.6313396203303001</v>
      </c>
      <c r="S5" s="75">
        <v>1.5116067738696699</v>
      </c>
      <c r="T5" s="75">
        <v>1.4366644565809337</v>
      </c>
      <c r="U5" s="75">
        <v>1.6949167873178326</v>
      </c>
      <c r="V5" s="75">
        <v>1.5657906219493831</v>
      </c>
      <c r="W5" s="75">
        <v>2.4459709063674948</v>
      </c>
      <c r="X5" s="75">
        <v>1.9052895624843269</v>
      </c>
      <c r="Y5" s="75">
        <v>2.9866522502506632</v>
      </c>
    </row>
    <row r="6" spans="1:25" x14ac:dyDescent="0.35">
      <c r="A6" s="75" t="s">
        <v>39</v>
      </c>
      <c r="B6" s="75">
        <v>0.38278086626963997</v>
      </c>
      <c r="C6" s="75">
        <v>0.423136069883154</v>
      </c>
      <c r="D6" s="75">
        <v>0.23770707825505899</v>
      </c>
      <c r="E6" s="75">
        <v>0.42325931097030345</v>
      </c>
      <c r="F6" s="75">
        <v>0.34016995216571017</v>
      </c>
      <c r="G6" s="75">
        <v>0.50634866977489679</v>
      </c>
      <c r="H6" s="75">
        <v>0.20904768351501118</v>
      </c>
      <c r="I6" s="75">
        <v>0.2711721894343686</v>
      </c>
      <c r="J6" s="75">
        <v>0.24010993647468989</v>
      </c>
      <c r="K6" s="75">
        <v>0.43110232303009921</v>
      </c>
      <c r="L6" s="75">
        <v>0.82084747778529099</v>
      </c>
      <c r="M6" s="75">
        <v>4.1357168274907478E-2</v>
      </c>
      <c r="N6" s="75">
        <v>0.39236548356537526</v>
      </c>
      <c r="O6" s="75">
        <v>0.61281032701933724</v>
      </c>
      <c r="P6" s="75">
        <v>0.50258790529235631</v>
      </c>
      <c r="Q6" s="75">
        <v>0.42611564544166569</v>
      </c>
      <c r="R6" s="75">
        <v>0.37381342527045602</v>
      </c>
      <c r="S6" s="75">
        <v>0.407841786561287</v>
      </c>
      <c r="T6" s="75">
        <v>0.24212943022127262</v>
      </c>
      <c r="U6" s="75">
        <v>0.22800113495152216</v>
      </c>
      <c r="V6" s="75">
        <v>0.23506528258639739</v>
      </c>
      <c r="W6" s="75">
        <v>0.62470849315642096</v>
      </c>
      <c r="X6" s="75">
        <v>0.64241751818635806</v>
      </c>
      <c r="Y6" s="75">
        <v>0.60699946812648387</v>
      </c>
    </row>
    <row r="7" spans="1:25" x14ac:dyDescent="0.35">
      <c r="A7" s="75" t="s">
        <v>40</v>
      </c>
      <c r="B7" s="75">
        <v>0.61984502264446817</v>
      </c>
      <c r="C7" s="75">
        <v>0.75911348821127</v>
      </c>
      <c r="D7" s="75">
        <v>0.59048995237858704</v>
      </c>
      <c r="E7" s="75">
        <v>1.4904329058922259E-2</v>
      </c>
      <c r="F7" s="75">
        <v>1.4071778596782974E-2</v>
      </c>
      <c r="G7" s="75">
        <v>1.5736879521061543E-2</v>
      </c>
      <c r="H7" s="75">
        <v>1.0994778165411129E-2</v>
      </c>
      <c r="I7" s="75">
        <v>5.7429778972565328E-3</v>
      </c>
      <c r="J7" s="75">
        <v>8.3688780313338311E-3</v>
      </c>
      <c r="K7" s="75">
        <v>0.47369607951885584</v>
      </c>
      <c r="L7" s="75">
        <v>0.21561946392355999</v>
      </c>
      <c r="M7" s="75">
        <v>0.93523596439847612</v>
      </c>
      <c r="N7" s="75">
        <v>0.20231345246339663</v>
      </c>
      <c r="O7" s="75">
        <v>4.7120949417409241E-2</v>
      </c>
      <c r="P7" s="75">
        <v>0.12471720094040294</v>
      </c>
      <c r="Q7" s="75">
        <v>6.6481345005137152E-2</v>
      </c>
      <c r="R7" s="75">
        <v>9.2430890712388469E-2</v>
      </c>
      <c r="S7" s="75">
        <v>4.0531799297885841E-2</v>
      </c>
      <c r="T7" s="75">
        <v>3.0120722095918016E-3</v>
      </c>
      <c r="U7" s="75">
        <v>4.2581882026587739E-3</v>
      </c>
      <c r="V7" s="75">
        <v>3.6351302061252877E-3</v>
      </c>
      <c r="W7" s="75">
        <v>1.5465037043787195</v>
      </c>
      <c r="X7" s="75">
        <v>7.4125098252272092E-2</v>
      </c>
      <c r="Y7" s="75">
        <v>3.018882310505167</v>
      </c>
    </row>
    <row r="8" spans="1:25" x14ac:dyDescent="0.35">
      <c r="A8" s="75" t="s">
        <v>41</v>
      </c>
      <c r="B8" s="75">
        <v>3.65467065299466</v>
      </c>
      <c r="C8" s="75">
        <v>3.9153832664700499</v>
      </c>
      <c r="D8" s="75">
        <v>2.9502695973235</v>
      </c>
      <c r="E8" s="75">
        <v>0.77271248008663829</v>
      </c>
      <c r="F8" s="75">
        <v>0.90793562772286684</v>
      </c>
      <c r="G8" s="75">
        <v>0.63748933245040962</v>
      </c>
      <c r="H8" s="75">
        <v>0.69833226168798335</v>
      </c>
      <c r="I8" s="75">
        <v>0.61488725757092499</v>
      </c>
      <c r="J8" s="75">
        <v>0.65660975962945423</v>
      </c>
      <c r="K8" s="75">
        <v>1.3460947201406102</v>
      </c>
      <c r="L8" s="75">
        <v>2.6243310265358399</v>
      </c>
      <c r="M8" s="75">
        <v>2.0678584137453742</v>
      </c>
      <c r="N8" s="75">
        <v>2.2023399137623829</v>
      </c>
      <c r="O8" s="75">
        <v>0.83889569038569467</v>
      </c>
      <c r="P8" s="75">
        <v>1.5206178020740388</v>
      </c>
      <c r="Q8" s="75">
        <v>0.60983449426090397</v>
      </c>
      <c r="R8" s="75">
        <v>0.11244257848538</v>
      </c>
      <c r="S8" s="75">
        <v>0.7072264100364245</v>
      </c>
      <c r="T8" s="75">
        <v>0.24839525651165675</v>
      </c>
      <c r="U8" s="75">
        <v>0.33433974982707926</v>
      </c>
      <c r="V8" s="75">
        <v>0.29136750316936799</v>
      </c>
      <c r="W8" s="75">
        <v>3.5336961059676195</v>
      </c>
      <c r="X8" s="75">
        <v>1.1585478319429192</v>
      </c>
      <c r="Y8" s="75">
        <v>5.9088443799923196</v>
      </c>
    </row>
    <row r="9" spans="1:25" x14ac:dyDescent="0.35">
      <c r="A9" s="75" t="s">
        <v>42</v>
      </c>
      <c r="B9" s="75">
        <v>0.497847608283705</v>
      </c>
      <c r="C9" s="75">
        <v>0.42915323877947598</v>
      </c>
      <c r="D9" s="75">
        <v>0.29468999803923501</v>
      </c>
      <c r="E9" s="75">
        <v>0.19421934965690457</v>
      </c>
      <c r="F9" s="75">
        <v>0.20557033080517736</v>
      </c>
      <c r="G9" s="75">
        <v>0.18286836850863181</v>
      </c>
      <c r="H9" s="75">
        <v>0.10497583674888941</v>
      </c>
      <c r="I9" s="75">
        <v>8.1697099109844809E-2</v>
      </c>
      <c r="J9" s="75">
        <v>9.3336467929367117E-2</v>
      </c>
      <c r="K9" s="75">
        <v>0.29592240370512302</v>
      </c>
      <c r="L9" s="75">
        <v>0.27999246593947424</v>
      </c>
      <c r="M9" s="75">
        <v>0.29311852341470701</v>
      </c>
      <c r="N9" s="75">
        <v>0.60835513677804576</v>
      </c>
      <c r="O9" s="75">
        <v>0.26654274417928453</v>
      </c>
      <c r="P9" s="75">
        <v>0.43744894047866512</v>
      </c>
      <c r="Q9" s="75">
        <v>0.20484305024177801</v>
      </c>
      <c r="R9" s="75">
        <v>0.20420511239027</v>
      </c>
      <c r="S9" s="75">
        <v>0.17948098809327748</v>
      </c>
      <c r="T9" s="75">
        <v>6.0420467800132723E-2</v>
      </c>
      <c r="U9" s="75">
        <v>7.708388676568774E-2</v>
      </c>
      <c r="V9" s="75">
        <v>6.8752177282910235E-2</v>
      </c>
      <c r="W9" s="75">
        <v>0.95787825431770413</v>
      </c>
      <c r="X9" s="75">
        <v>0.40631535338282482</v>
      </c>
      <c r="Y9" s="75">
        <v>1.5094411552525835</v>
      </c>
    </row>
    <row r="10" spans="1:25" x14ac:dyDescent="0.35">
      <c r="A10" s="75" t="s">
        <v>43</v>
      </c>
      <c r="B10" s="75">
        <v>20.929831933449574</v>
      </c>
      <c r="C10" s="75">
        <v>20.909093460613001</v>
      </c>
      <c r="D10" s="75">
        <v>20.210370639755439</v>
      </c>
      <c r="E10" s="75">
        <v>29.315528199252544</v>
      </c>
      <c r="F10" s="75">
        <v>32.548635710819752</v>
      </c>
      <c r="G10" s="75">
        <v>26.082420687685335</v>
      </c>
      <c r="H10" s="75">
        <v>31.526650649020606</v>
      </c>
      <c r="I10" s="75">
        <v>33.594261684703625</v>
      </c>
      <c r="J10" s="75">
        <v>32.560456166862117</v>
      </c>
      <c r="K10" s="75">
        <v>20.1472476245693</v>
      </c>
      <c r="L10" s="75">
        <v>20.8690036725074</v>
      </c>
      <c r="M10" s="75">
        <v>20.642549157663101</v>
      </c>
      <c r="N10" s="75">
        <v>37.916087594538673</v>
      </c>
      <c r="O10" s="75">
        <v>12.613183429912572</v>
      </c>
      <c r="P10" s="75">
        <v>25.264635512225624</v>
      </c>
      <c r="Q10" s="75">
        <v>20.010451417533201</v>
      </c>
      <c r="R10" s="75">
        <v>20.092972774851901</v>
      </c>
      <c r="S10" s="75">
        <v>16.165175086546846</v>
      </c>
      <c r="T10" s="75">
        <v>18.081384437965646</v>
      </c>
      <c r="U10" s="75">
        <v>20.849798287827586</v>
      </c>
      <c r="V10" s="75">
        <v>19.465591362896618</v>
      </c>
      <c r="W10" s="75">
        <v>16.946573288418399</v>
      </c>
      <c r="X10" s="75">
        <v>17.240948778676621</v>
      </c>
      <c r="Y10" s="75">
        <v>16.652197798160174</v>
      </c>
    </row>
    <row r="11" spans="1:25" x14ac:dyDescent="0.35">
      <c r="A11" s="75" t="s">
        <v>44</v>
      </c>
      <c r="B11" s="75">
        <v>2.81747737565667</v>
      </c>
      <c r="C11" s="75">
        <v>2.9964231269469095</v>
      </c>
      <c r="D11" s="75">
        <v>2.9069502513017911</v>
      </c>
      <c r="E11" s="75">
        <v>10.667011206186752</v>
      </c>
      <c r="F11" s="75">
        <v>14.194141888928916</v>
      </c>
      <c r="G11" s="75">
        <v>7.1398805234445879</v>
      </c>
      <c r="H11" s="75">
        <v>11.10777691325708</v>
      </c>
      <c r="I11" s="75">
        <v>12.954085482533532</v>
      </c>
      <c r="J11" s="75">
        <v>12.030931197895306</v>
      </c>
      <c r="K11" s="75">
        <v>9.4029352844460004</v>
      </c>
      <c r="L11" s="75">
        <v>9.8043172607847993</v>
      </c>
      <c r="M11" s="75">
        <v>9.5296269796104394</v>
      </c>
      <c r="N11" s="75">
        <v>14.108208242012999</v>
      </c>
      <c r="O11" s="75">
        <v>9.2219029794172105</v>
      </c>
      <c r="P11" s="75">
        <v>12.13286190180925</v>
      </c>
      <c r="Q11" s="75">
        <v>14.005738939411</v>
      </c>
      <c r="R11" s="75">
        <v>14.868666193100299</v>
      </c>
      <c r="S11" s="75">
        <v>12.0896481594781</v>
      </c>
      <c r="T11" s="75">
        <v>10.204345672911304</v>
      </c>
      <c r="U11" s="75">
        <v>10.773169716650333</v>
      </c>
      <c r="V11" s="75">
        <v>10.488757694780819</v>
      </c>
      <c r="W11" s="75">
        <v>10.772784551144735</v>
      </c>
      <c r="X11" s="75">
        <v>15.099557051388759</v>
      </c>
      <c r="Y11" s="75">
        <v>6.4460120509007117</v>
      </c>
    </row>
    <row r="12" spans="1:25" x14ac:dyDescent="0.35">
      <c r="A12" s="75" t="s">
        <v>45</v>
      </c>
      <c r="B12" s="75">
        <v>1.2931295733695201</v>
      </c>
      <c r="C12" s="75">
        <v>1.2611348821127</v>
      </c>
      <c r="D12" s="75">
        <v>1.2713222774111601</v>
      </c>
      <c r="E12" s="75">
        <v>3.8475966258218173</v>
      </c>
      <c r="F12" s="75">
        <v>5.1270219409148412</v>
      </c>
      <c r="G12" s="75">
        <v>2.5681713107287933</v>
      </c>
      <c r="H12" s="75">
        <v>2.7458695726566331</v>
      </c>
      <c r="I12" s="75">
        <v>3.2298853136450272</v>
      </c>
      <c r="J12" s="75">
        <v>2.9878774431508299</v>
      </c>
      <c r="K12" s="75">
        <v>6.9237433944742799</v>
      </c>
      <c r="L12" s="75">
        <v>7.0705631303161498</v>
      </c>
      <c r="M12" s="75">
        <v>7.0911737573333102</v>
      </c>
      <c r="N12" s="75">
        <v>6.8852596875654797</v>
      </c>
      <c r="O12" s="75">
        <v>6.5193837206887304</v>
      </c>
      <c r="P12" s="75">
        <v>8.2023217041271081</v>
      </c>
      <c r="Q12" s="75">
        <v>10.0971304723179</v>
      </c>
      <c r="R12" s="75">
        <v>9.3387256174711002</v>
      </c>
      <c r="S12" s="75">
        <v>10.4003883828886</v>
      </c>
      <c r="T12" s="75">
        <v>6.9819207235708918</v>
      </c>
      <c r="U12" s="75">
        <v>6.3617424619874816</v>
      </c>
      <c r="V12" s="75">
        <v>6.6718315927791867</v>
      </c>
      <c r="W12" s="75">
        <v>8.5014785396896873</v>
      </c>
      <c r="X12" s="75">
        <v>14.440667289146342</v>
      </c>
      <c r="Y12" s="75">
        <v>2.562289790233033</v>
      </c>
    </row>
    <row r="13" spans="1:25" x14ac:dyDescent="0.35">
      <c r="A13" s="75" t="s">
        <v>46</v>
      </c>
      <c r="B13" s="75">
        <v>0.17381832583883999</v>
      </c>
      <c r="C13" s="75">
        <v>0.18228164192989199</v>
      </c>
      <c r="D13" s="75">
        <v>0.18138317372568799</v>
      </c>
      <c r="E13" s="75">
        <v>8.7646308566130482E-2</v>
      </c>
      <c r="F13" s="75">
        <v>5.7266020724299413E-2</v>
      </c>
      <c r="G13" s="75">
        <v>0.11802659640796155</v>
      </c>
      <c r="H13" s="75">
        <v>2.033977461227136E-2</v>
      </c>
      <c r="I13" s="75">
        <v>0.11140513514978838</v>
      </c>
      <c r="J13" s="75">
        <v>6.5872454881029871E-2</v>
      </c>
      <c r="K13" s="75">
        <v>0.15810758533922334</v>
      </c>
      <c r="L13" s="75">
        <v>0.16130350550876099</v>
      </c>
      <c r="M13" s="75">
        <v>0.19031801155908301</v>
      </c>
      <c r="N13" s="75">
        <v>7.215374878065195E-2</v>
      </c>
      <c r="O13" s="75">
        <v>0.13089152615947008</v>
      </c>
      <c r="P13" s="75">
        <v>0.10152263747006102</v>
      </c>
      <c r="Q13" s="75">
        <v>0.119826156366816</v>
      </c>
      <c r="R13" s="75">
        <v>9.7338725617471047E-2</v>
      </c>
      <c r="S13" s="75">
        <v>0.13431358711616129</v>
      </c>
      <c r="T13" s="75">
        <v>0.1687297508196299</v>
      </c>
      <c r="U13" s="75">
        <v>0.19456715996881424</v>
      </c>
      <c r="V13" s="75">
        <v>0.18164845539422209</v>
      </c>
      <c r="W13" s="75">
        <v>0.13833977579889789</v>
      </c>
      <c r="X13" s="75">
        <v>0.17515486179610959</v>
      </c>
      <c r="Y13" s="75">
        <v>0.10152468980168622</v>
      </c>
    </row>
    <row r="14" spans="1:25" x14ac:dyDescent="0.35">
      <c r="A14" s="75" t="s">
        <v>47</v>
      </c>
      <c r="B14" s="75">
        <v>0.92091260507178108</v>
      </c>
      <c r="C14" s="75">
        <v>0.80522899664548997</v>
      </c>
      <c r="D14" s="75">
        <v>0.86307080085863552</v>
      </c>
      <c r="E14" s="75">
        <v>1.1089135283446756</v>
      </c>
      <c r="F14" s="75">
        <v>0.39278616778846392</v>
      </c>
      <c r="G14" s="75">
        <v>1.8250408889008871</v>
      </c>
      <c r="H14" s="75">
        <v>0.3536860807578297</v>
      </c>
      <c r="I14" s="75">
        <v>8.1524377970077694E-2</v>
      </c>
      <c r="J14" s="75">
        <v>0.21760522936395371</v>
      </c>
      <c r="K14" s="75">
        <v>0.357246369666538</v>
      </c>
      <c r="L14" s="75">
        <v>0.102842066105133</v>
      </c>
      <c r="M14" s="75">
        <v>0.30588506732279402</v>
      </c>
      <c r="N14" s="75">
        <v>0.12780173803631814</v>
      </c>
      <c r="O14" s="75">
        <v>0.57830256103184052</v>
      </c>
      <c r="P14" s="75">
        <v>0.35305214953407932</v>
      </c>
      <c r="Q14" s="75">
        <v>0.49082895758020101</v>
      </c>
      <c r="R14" s="75">
        <v>0.4821432308634</v>
      </c>
      <c r="S14" s="75">
        <v>0.58836482851769778</v>
      </c>
      <c r="T14" s="75">
        <v>0.35804721659337913</v>
      </c>
      <c r="U14" s="75">
        <v>0.19178099538692187</v>
      </c>
      <c r="V14" s="75">
        <v>0.27491410599015048</v>
      </c>
      <c r="W14" s="75">
        <v>0.3446377819878863</v>
      </c>
      <c r="X14" s="75">
        <v>0.54907480186868218</v>
      </c>
      <c r="Y14" s="75">
        <v>0.14020076210709048</v>
      </c>
    </row>
    <row r="15" spans="1:25" x14ac:dyDescent="0.35">
      <c r="A15" s="75" t="s">
        <v>48</v>
      </c>
      <c r="B15" s="75">
        <v>0.24149806077057198</v>
      </c>
      <c r="C15" s="75">
        <v>0.66262637602722996</v>
      </c>
      <c r="D15" s="75">
        <v>0.45206221839890098</v>
      </c>
      <c r="E15" s="75">
        <v>0.52162241899030182</v>
      </c>
      <c r="F15" s="75">
        <v>0.18354493821890838</v>
      </c>
      <c r="G15" s="75">
        <v>0.85969989976169536</v>
      </c>
      <c r="H15" s="75">
        <v>0.10395884801827585</v>
      </c>
      <c r="I15" s="75">
        <v>3.4889670232956978E-2</v>
      </c>
      <c r="J15" s="75">
        <v>6.9424259125616408E-2</v>
      </c>
      <c r="K15" s="75">
        <v>0.393590872462526</v>
      </c>
      <c r="L15" s="75">
        <v>0.20473074991016799</v>
      </c>
      <c r="M15" s="75">
        <v>0.26150995014884998</v>
      </c>
      <c r="N15" s="75">
        <v>1.0563686095990872E-2</v>
      </c>
      <c r="O15" s="75">
        <v>1.0114345203231778</v>
      </c>
      <c r="P15" s="75">
        <v>0.5109991032095843</v>
      </c>
      <c r="Q15" s="75">
        <v>0.48782279343099999</v>
      </c>
      <c r="R15" s="75">
        <v>0.45553223106730001</v>
      </c>
      <c r="S15" s="75">
        <v>0.46772032327619001</v>
      </c>
      <c r="T15" s="75">
        <v>0.1593310113840537</v>
      </c>
      <c r="U15" s="75">
        <v>8.1263133638526219E-2</v>
      </c>
      <c r="V15" s="75">
        <v>0.12029707251128996</v>
      </c>
      <c r="W15" s="75">
        <v>0.25077942273914039</v>
      </c>
      <c r="X15" s="75">
        <v>0.44859411312671327</v>
      </c>
      <c r="Y15" s="75">
        <v>5.2964732351567526E-2</v>
      </c>
    </row>
    <row r="16" spans="1:25" x14ac:dyDescent="0.35">
      <c r="A16" s="75" t="s">
        <v>49</v>
      </c>
      <c r="B16" s="75">
        <v>0.18514851325743853</v>
      </c>
      <c r="C16" s="75">
        <v>0.49667283940840001</v>
      </c>
      <c r="D16" s="75">
        <v>0.34091067633291927</v>
      </c>
      <c r="E16" s="75">
        <v>0.36422985366130667</v>
      </c>
      <c r="F16" s="75">
        <v>0.14561231765366733</v>
      </c>
      <c r="G16" s="75">
        <v>0.582847389668946</v>
      </c>
      <c r="H16" s="75">
        <v>8.135909844908544E-2</v>
      </c>
      <c r="I16" s="75">
        <v>5.7688860682215994E-2</v>
      </c>
      <c r="J16" s="75">
        <v>6.952397956565072E-2</v>
      </c>
      <c r="K16" s="75">
        <v>0.27356995999125999</v>
      </c>
      <c r="L16" s="75">
        <v>0.14500011169999999</v>
      </c>
      <c r="M16" s="75">
        <v>0.20848540097136001</v>
      </c>
      <c r="N16" s="75">
        <v>5.470480299709559E-2</v>
      </c>
      <c r="O16" s="75">
        <v>0.18324813662325812</v>
      </c>
      <c r="P16" s="75">
        <v>0.11897646981017686</v>
      </c>
      <c r="Q16" s="75">
        <v>9.6443320869269003E-2</v>
      </c>
      <c r="R16" s="75">
        <v>9.5438380077499996E-2</v>
      </c>
      <c r="S16" s="75">
        <v>9.2712033584606904E-2</v>
      </c>
      <c r="T16" s="75">
        <v>7.3847238422384442E-2</v>
      </c>
      <c r="U16" s="75">
        <v>5.9438177747036323E-2</v>
      </c>
      <c r="V16" s="75">
        <v>6.6642708084710386E-2</v>
      </c>
      <c r="W16" s="75">
        <v>0.12632033920143604</v>
      </c>
      <c r="X16" s="75">
        <v>0.13177795244848373</v>
      </c>
      <c r="Y16" s="75">
        <v>0.12086272595438836</v>
      </c>
    </row>
    <row r="17" spans="1:26" x14ac:dyDescent="0.35">
      <c r="A17" s="75" t="s">
        <v>50</v>
      </c>
      <c r="B17" s="75">
        <v>0.47494618618212486</v>
      </c>
      <c r="C17" s="75">
        <v>0.51768866380890544</v>
      </c>
      <c r="D17" s="75">
        <v>0.49631742499551512</v>
      </c>
      <c r="E17" s="75">
        <v>0.92438148765085182</v>
      </c>
      <c r="F17" s="75">
        <v>0.71949615781812082</v>
      </c>
      <c r="G17" s="75">
        <v>1.1292668174835827</v>
      </c>
      <c r="H17" s="75">
        <v>0.69042234933876678</v>
      </c>
      <c r="I17" s="75">
        <v>0.96723838269583706</v>
      </c>
      <c r="J17" s="75">
        <v>0.82883036601730198</v>
      </c>
      <c r="K17" s="75">
        <v>0.94943746303554999</v>
      </c>
      <c r="L17" s="75">
        <v>0.94382490771226502</v>
      </c>
      <c r="M17" s="75">
        <v>0.90606258489484404</v>
      </c>
      <c r="N17" s="75">
        <v>0.19854070742911417</v>
      </c>
      <c r="O17" s="75">
        <v>0.34269781394479443</v>
      </c>
      <c r="P17" s="75">
        <v>0.2706192606869543</v>
      </c>
      <c r="Q17" s="75">
        <v>0.42928848886992099</v>
      </c>
      <c r="R17" s="75">
        <v>0.45714352153492999</v>
      </c>
      <c r="S17" s="75">
        <v>0.45286262558634915</v>
      </c>
      <c r="T17" s="75">
        <v>0.76532592546834777</v>
      </c>
      <c r="U17" s="75">
        <v>0.69654114547308199</v>
      </c>
      <c r="V17" s="75">
        <v>0.73093353547071493</v>
      </c>
      <c r="W17" s="75">
        <v>0.48214090554362354</v>
      </c>
      <c r="X17" s="75">
        <v>0.3250522827062598</v>
      </c>
      <c r="Y17" s="75">
        <v>0.63922952838098734</v>
      </c>
    </row>
    <row r="18" spans="1:26" x14ac:dyDescent="0.35">
      <c r="A18" s="75" t="s">
        <v>51</v>
      </c>
      <c r="B18" s="75">
        <v>0.76313387203500738</v>
      </c>
      <c r="C18" s="75">
        <v>0.81140820964946103</v>
      </c>
      <c r="D18" s="75">
        <v>0.58727104084223436</v>
      </c>
      <c r="E18" s="75">
        <v>0.14925388419861751</v>
      </c>
      <c r="F18" s="75">
        <v>5.2983305499191551E-2</v>
      </c>
      <c r="G18" s="75">
        <v>0.24552446289804347</v>
      </c>
      <c r="H18" s="75">
        <v>4.2826525433615807E-2</v>
      </c>
      <c r="I18" s="75">
        <v>4.1453073544107301E-2</v>
      </c>
      <c r="J18" s="75">
        <v>4.2139799488861554E-2</v>
      </c>
      <c r="K18" s="75">
        <v>6.6320903459312519E-2</v>
      </c>
      <c r="L18" s="75">
        <v>9.1127982703282304E-2</v>
      </c>
      <c r="M18" s="75">
        <v>6.1513824215342697E-2</v>
      </c>
      <c r="N18" s="75">
        <v>8.300039075421399E-2</v>
      </c>
      <c r="O18" s="75">
        <v>0.53368044984111218</v>
      </c>
      <c r="P18" s="75">
        <v>0.30834042029766306</v>
      </c>
      <c r="Q18" s="75">
        <v>0.17824638372810001</v>
      </c>
      <c r="R18" s="75">
        <v>0.18606453300673401</v>
      </c>
      <c r="S18" s="75">
        <v>0.24010039466782815</v>
      </c>
      <c r="T18" s="75">
        <v>4.8336374240106179E-2</v>
      </c>
      <c r="U18" s="75">
        <v>3.9517100986506175E-2</v>
      </c>
      <c r="V18" s="75">
        <v>4.3926737613306177E-2</v>
      </c>
      <c r="W18" s="75">
        <v>0.50979976041877328</v>
      </c>
      <c r="X18" s="75">
        <v>0.29979484182030042</v>
      </c>
      <c r="Y18" s="75">
        <v>0.71980467901724621</v>
      </c>
    </row>
    <row r="19" spans="1:26" x14ac:dyDescent="0.35">
      <c r="A19" s="75" t="s">
        <v>52</v>
      </c>
      <c r="B19" s="75">
        <v>30.267756949911689</v>
      </c>
      <c r="C19" s="75">
        <v>28.1474752861293</v>
      </c>
      <c r="D19" s="75">
        <v>26.20761611802051</v>
      </c>
      <c r="E19" s="75">
        <v>13.282798814960195</v>
      </c>
      <c r="F19" s="75">
        <v>12.358692506739832</v>
      </c>
      <c r="G19" s="75">
        <v>14.206905123180556</v>
      </c>
      <c r="H19" s="75">
        <v>14.350840976435904</v>
      </c>
      <c r="I19" s="75">
        <v>20.46745506240298</v>
      </c>
      <c r="J19" s="75">
        <v>17.40914801941944</v>
      </c>
      <c r="K19" s="75">
        <v>12.282114963862499</v>
      </c>
      <c r="L19" s="75">
        <v>12.7386531216313</v>
      </c>
      <c r="M19" s="75">
        <v>11.8255768060937</v>
      </c>
      <c r="N19" s="75">
        <v>4.1028602247821686</v>
      </c>
      <c r="O19" s="75">
        <v>24.809893822045012</v>
      </c>
      <c r="P19" s="75">
        <v>14.456377023413591</v>
      </c>
      <c r="Q19" s="75">
        <v>15.670829539902099</v>
      </c>
      <c r="R19" s="75">
        <v>12.8974670585831</v>
      </c>
      <c r="S19" s="75">
        <v>20.44419202122101</v>
      </c>
      <c r="T19" s="75">
        <v>17.678581319298093</v>
      </c>
      <c r="U19" s="75">
        <v>15.509649505867291</v>
      </c>
      <c r="V19" s="75">
        <v>16.594115412582692</v>
      </c>
      <c r="W19" s="75">
        <v>12.996604837597667</v>
      </c>
      <c r="X19" s="75">
        <v>17.076226338116015</v>
      </c>
      <c r="Y19" s="75">
        <v>8.9169833370793192</v>
      </c>
    </row>
    <row r="20" spans="1:26" x14ac:dyDescent="0.35">
      <c r="A20" s="75" t="s">
        <v>53</v>
      </c>
      <c r="B20" s="75">
        <v>2.9588461544653999</v>
      </c>
      <c r="C20" s="75">
        <v>2.6787344631379999</v>
      </c>
      <c r="D20" s="75">
        <v>2.9730953929227</v>
      </c>
      <c r="E20" s="75">
        <v>2.0290977792445153</v>
      </c>
      <c r="F20" s="75">
        <v>0.80882136108465619</v>
      </c>
      <c r="G20" s="75">
        <v>3.2493741974043742</v>
      </c>
      <c r="H20" s="75">
        <v>0.79551118483550209</v>
      </c>
      <c r="I20" s="75">
        <v>0.78156315744618976</v>
      </c>
      <c r="J20" s="75">
        <v>0.78853717114084598</v>
      </c>
      <c r="K20" s="75">
        <v>2.9326316498529801</v>
      </c>
      <c r="L20" s="75">
        <v>3.0930329024988801</v>
      </c>
      <c r="M20" s="75">
        <v>3.03493427471706</v>
      </c>
      <c r="N20" s="75">
        <v>0.27776835314904574</v>
      </c>
      <c r="O20" s="75">
        <v>6.7230647527364189</v>
      </c>
      <c r="P20" s="75">
        <v>3.5004165529427325</v>
      </c>
      <c r="Q20" s="75">
        <v>1.8708673678241501</v>
      </c>
      <c r="R20" s="75">
        <v>2.5349540046539998</v>
      </c>
      <c r="S20" s="75">
        <v>2.8823933518291249</v>
      </c>
      <c r="T20" s="75">
        <v>1.593310113840537</v>
      </c>
      <c r="U20" s="75">
        <v>0.91014709675149363</v>
      </c>
      <c r="V20" s="75">
        <v>1.2517286052960153</v>
      </c>
      <c r="W20" s="75">
        <v>1.510387269277135</v>
      </c>
      <c r="X20" s="75">
        <v>2.5147625925585637</v>
      </c>
      <c r="Y20" s="75">
        <v>0.50601194599570598</v>
      </c>
    </row>
    <row r="21" spans="1:26" x14ac:dyDescent="0.35">
      <c r="A21" s="75" t="s">
        <v>54</v>
      </c>
      <c r="B21" s="75">
        <v>2.7917776350255998</v>
      </c>
      <c r="C21" s="75">
        <v>2.77306005257448</v>
      </c>
      <c r="D21" s="75">
        <v>2.7911189080385199</v>
      </c>
      <c r="E21" s="75">
        <v>0.34082023381766147</v>
      </c>
      <c r="F21" s="75">
        <v>0.35852444598760097</v>
      </c>
      <c r="G21" s="75">
        <v>0.32311602164772191</v>
      </c>
      <c r="H21" s="75">
        <v>0.22938745812728253</v>
      </c>
      <c r="I21" s="75">
        <v>0.20640176202170094</v>
      </c>
      <c r="J21" s="75">
        <v>0.21789461007449173</v>
      </c>
      <c r="K21" s="75">
        <v>0.29578955222987746</v>
      </c>
      <c r="L21" s="75">
        <v>0.26260162954571808</v>
      </c>
      <c r="M21" s="75">
        <v>0.42897747491403698</v>
      </c>
      <c r="N21" s="75">
        <v>0.24994435852121258</v>
      </c>
      <c r="O21" s="75">
        <v>0.45157576525017185</v>
      </c>
      <c r="P21" s="75">
        <v>0.3507600618856922</v>
      </c>
      <c r="Q21" s="75">
        <v>0.38221463971250003</v>
      </c>
      <c r="R21" s="75">
        <v>0.35663600310266713</v>
      </c>
      <c r="S21" s="75">
        <v>0.37500828969158306</v>
      </c>
      <c r="T21" s="75">
        <v>0.11412755028913958</v>
      </c>
      <c r="U21" s="75">
        <v>0.1137683870939367</v>
      </c>
      <c r="V21" s="75">
        <v>0.11394796869153814</v>
      </c>
      <c r="W21" s="75">
        <v>2.5453145392529519</v>
      </c>
      <c r="X21" s="75">
        <v>0.46561543198464239</v>
      </c>
      <c r="Y21" s="75">
        <v>4.6250136465212615</v>
      </c>
    </row>
    <row r="22" spans="1:26" x14ac:dyDescent="0.35">
      <c r="A22" s="75" t="s">
        <v>55</v>
      </c>
      <c r="B22" s="75">
        <v>1.2932802198597999</v>
      </c>
      <c r="C22" s="75">
        <v>4.2169341489069776</v>
      </c>
      <c r="D22" s="75">
        <v>2.2316310854464807</v>
      </c>
      <c r="E22" s="75">
        <v>9.236625304131893E-2</v>
      </c>
      <c r="F22" s="75">
        <v>0.11661221741507979</v>
      </c>
      <c r="G22" s="75">
        <v>6.8120288667558052E-2</v>
      </c>
      <c r="H22" s="75">
        <v>5.2657416496213624E-2</v>
      </c>
      <c r="I22" s="75">
        <v>3.2212492566566713E-2</v>
      </c>
      <c r="J22" s="75">
        <v>4.2434954531390165E-2</v>
      </c>
      <c r="K22" s="75">
        <v>5.0755307506402003E-2</v>
      </c>
      <c r="L22" s="75">
        <v>8.7301998696655961E-2</v>
      </c>
      <c r="M22" s="75">
        <v>7.6202086163161403E-2</v>
      </c>
      <c r="N22" s="75">
        <v>9.4790218986346667E-2</v>
      </c>
      <c r="O22" s="75">
        <v>0.31949431612561568</v>
      </c>
      <c r="P22" s="75">
        <v>0.20714226755598117</v>
      </c>
      <c r="Q22" s="75">
        <v>0.18930945811166688</v>
      </c>
      <c r="R22" s="75">
        <v>0.12187790014288392</v>
      </c>
      <c r="S22" s="75">
        <v>0.25674101608044986</v>
      </c>
      <c r="T22" s="75">
        <v>4.6098579136397561E-2</v>
      </c>
      <c r="U22" s="75">
        <v>3.7520349702816674E-2</v>
      </c>
      <c r="V22" s="75">
        <v>4.1809464419607117E-2</v>
      </c>
      <c r="W22" s="75">
        <v>0.55108618795987174</v>
      </c>
      <c r="X22" s="75">
        <v>0.44145614070242045</v>
      </c>
      <c r="Y22" s="75">
        <v>0.66071623521732303</v>
      </c>
    </row>
    <row r="23" spans="1:26" x14ac:dyDescent="0.35">
      <c r="A23" s="75" t="s">
        <v>56</v>
      </c>
      <c r="B23" s="75">
        <v>23.022815126794534</v>
      </c>
      <c r="C23" s="75">
        <v>19.108021660535499</v>
      </c>
      <c r="D23" s="75">
        <v>21.065418393664999</v>
      </c>
      <c r="E23" s="75">
        <v>18.125012874465703</v>
      </c>
      <c r="F23" s="75">
        <v>21.168849541247432</v>
      </c>
      <c r="G23" s="75">
        <v>15.081176207683978</v>
      </c>
      <c r="H23" s="75">
        <v>20.678770855809219</v>
      </c>
      <c r="I23" s="75">
        <v>19.862931073218082</v>
      </c>
      <c r="J23" s="75">
        <v>20.270850964513649</v>
      </c>
      <c r="K23" s="75">
        <v>18.603957709049102</v>
      </c>
      <c r="L23" s="75">
        <v>15.121466781166101</v>
      </c>
      <c r="M23" s="75">
        <v>17.157687399816499</v>
      </c>
      <c r="N23" s="75">
        <v>3.7774609655753077</v>
      </c>
      <c r="O23" s="75">
        <v>10.11434520323178</v>
      </c>
      <c r="P23" s="75">
        <v>6.9459030844035441</v>
      </c>
      <c r="Q23" s="75">
        <v>11.251911996396782</v>
      </c>
      <c r="R23" s="75">
        <v>12.488480816492901</v>
      </c>
      <c r="S23" s="75">
        <v>13.015343176300584</v>
      </c>
      <c r="T23" s="75">
        <v>13.202991111880856</v>
      </c>
      <c r="U23" s="75">
        <v>12.166252007596496</v>
      </c>
      <c r="V23" s="75">
        <v>12.684621559738677</v>
      </c>
      <c r="W23" s="75">
        <v>10.658869433819667</v>
      </c>
      <c r="X23" s="75">
        <v>12.024738160924141</v>
      </c>
      <c r="Y23" s="75">
        <v>9.2930007067151941</v>
      </c>
    </row>
    <row r="24" spans="1:26" x14ac:dyDescent="0.35">
      <c r="A24" s="75" t="s">
        <v>57</v>
      </c>
      <c r="B24" s="75">
        <v>4.1054670330997238</v>
      </c>
      <c r="C24" s="75">
        <v>3.2021272317716405</v>
      </c>
      <c r="D24" s="75">
        <v>3.6537971324356819</v>
      </c>
      <c r="E24" s="75">
        <v>4.7698399759981696</v>
      </c>
      <c r="F24" s="75">
        <v>5.922383339863444</v>
      </c>
      <c r="G24" s="75">
        <v>3.6172966121328956</v>
      </c>
      <c r="H24" s="75">
        <v>4.6555484112532231</v>
      </c>
      <c r="I24" s="75">
        <v>2.8671709201340878</v>
      </c>
      <c r="J24" s="75">
        <v>3.7613596656936554</v>
      </c>
      <c r="K24" s="75">
        <v>3.70929296811939</v>
      </c>
      <c r="L24" s="75">
        <v>5.5128951368207044</v>
      </c>
      <c r="M24" s="75">
        <v>5.0856907994180798</v>
      </c>
      <c r="N24" s="75">
        <v>1.2544377238989159</v>
      </c>
      <c r="O24" s="75">
        <v>8.8054299416370796</v>
      </c>
      <c r="P24" s="75">
        <v>5.0299338327679974</v>
      </c>
      <c r="Q24" s="75">
        <v>5.7238247276859884</v>
      </c>
      <c r="R24" s="75">
        <v>6.8301847952642802</v>
      </c>
      <c r="S24" s="75">
        <v>8.617464660107693</v>
      </c>
      <c r="T24" s="75">
        <v>5.3259523468265151</v>
      </c>
      <c r="U24" s="75">
        <v>3.5616470571856924</v>
      </c>
      <c r="V24" s="75">
        <v>4.4437997020061033</v>
      </c>
      <c r="W24" s="75">
        <v>5.3296650562990715</v>
      </c>
      <c r="X24" s="75">
        <v>8.5106594289645727</v>
      </c>
      <c r="Y24" s="75">
        <v>2.1486706836335707</v>
      </c>
    </row>
    <row r="25" spans="1:26" x14ac:dyDescent="0.35">
      <c r="A25" s="75" t="s">
        <v>58</v>
      </c>
      <c r="B25" s="75">
        <v>1.2912096315866581</v>
      </c>
      <c r="C25" s="75">
        <v>3.6683898693743635</v>
      </c>
      <c r="D25" s="75">
        <v>2.4797997504805109</v>
      </c>
      <c r="E25" s="75">
        <v>2.2257314923868936</v>
      </c>
      <c r="F25" s="75">
        <v>2.6919924272106566</v>
      </c>
      <c r="G25" s="75">
        <v>1.7594705575631306</v>
      </c>
      <c r="H25" s="75">
        <v>1.6723814681200895</v>
      </c>
      <c r="I25" s="75">
        <v>0.66929441659756572</v>
      </c>
      <c r="J25" s="75">
        <v>1.1708379423588275</v>
      </c>
      <c r="K25" s="75">
        <v>5.70354467813657</v>
      </c>
      <c r="L25" s="75">
        <v>5.9302752102708522</v>
      </c>
      <c r="M25" s="75">
        <v>5.3681414600228496</v>
      </c>
      <c r="N25" s="75">
        <v>0.6460825871208703</v>
      </c>
      <c r="O25" s="75">
        <v>12.315702688641052</v>
      </c>
      <c r="P25" s="75">
        <v>6.4808926378809613</v>
      </c>
      <c r="Q25" s="75">
        <v>4.5945752852336703</v>
      </c>
      <c r="R25" s="75">
        <v>4.9032260689936003</v>
      </c>
      <c r="S25" s="75">
        <v>7.2882796356797899</v>
      </c>
      <c r="T25" s="75">
        <v>3.5133383128225324</v>
      </c>
      <c r="U25" s="75">
        <v>2.159277550966554</v>
      </c>
      <c r="V25" s="75">
        <v>2.8363079318945434</v>
      </c>
      <c r="W25" s="75">
        <v>3.6782192837491099</v>
      </c>
      <c r="X25" s="75">
        <v>6.8085275431716594</v>
      </c>
      <c r="Y25" s="75">
        <v>0.54791102432656058</v>
      </c>
    </row>
    <row r="26" spans="1:26" x14ac:dyDescent="0.35">
      <c r="A26" s="75" t="s">
        <v>59</v>
      </c>
      <c r="B26" s="75">
        <v>1.690486425394004</v>
      </c>
      <c r="C26" s="75">
        <v>1.6490612403449241</v>
      </c>
      <c r="D26" s="75">
        <v>1.669773832869464</v>
      </c>
      <c r="E26" s="75">
        <v>0.66274769235286679</v>
      </c>
      <c r="F26" s="75">
        <v>0.57143657432153472</v>
      </c>
      <c r="G26" s="75">
        <v>0.75405881038419886</v>
      </c>
      <c r="H26" s="75">
        <v>0.71528207386487619</v>
      </c>
      <c r="I26" s="75">
        <v>0.66670359950105906</v>
      </c>
      <c r="J26" s="75">
        <v>0.69099283668296763</v>
      </c>
      <c r="K26" s="75">
        <v>0.63928480403334198</v>
      </c>
      <c r="L26" s="75">
        <v>0.65911808079515999</v>
      </c>
      <c r="M26" s="75">
        <v>0.66577999871680005</v>
      </c>
      <c r="N26" s="75">
        <v>0.70738969392796025</v>
      </c>
      <c r="O26" s="75">
        <v>0.98763606102145629</v>
      </c>
      <c r="P26" s="75">
        <v>0.84751287747470827</v>
      </c>
      <c r="Q26" s="75">
        <v>0.67590612923266502</v>
      </c>
      <c r="R26" s="75">
        <v>0.69978118783424204</v>
      </c>
      <c r="S26" s="75">
        <v>0.83203107063108761</v>
      </c>
      <c r="T26" s="75">
        <v>0.96225189459470628</v>
      </c>
      <c r="U26" s="75">
        <v>0.72904639892849232</v>
      </c>
      <c r="V26" s="75">
        <v>0.8456491467615993</v>
      </c>
      <c r="W26" s="75">
        <v>0.82261356444835232</v>
      </c>
      <c r="X26" s="75">
        <v>1.0597143676065566</v>
      </c>
      <c r="Y26" s="75">
        <v>0.58551276129014806</v>
      </c>
    </row>
    <row r="27" spans="1:26" x14ac:dyDescent="0.35">
      <c r="A27" s="75" t="s">
        <v>60</v>
      </c>
      <c r="B27" s="75">
        <v>0.20285837104728047</v>
      </c>
      <c r="C27" s="75">
        <v>0.20787938516604099</v>
      </c>
      <c r="D27" s="75">
        <v>0.25740826111353798</v>
      </c>
      <c r="E27" s="75">
        <v>0.18799310719438611</v>
      </c>
      <c r="F27" s="75">
        <v>0.13337598843907345</v>
      </c>
      <c r="G27" s="75">
        <v>0.24261022594969878</v>
      </c>
      <c r="H27" s="75">
        <v>0.15367829707049474</v>
      </c>
      <c r="I27" s="75">
        <v>0.10708710665561053</v>
      </c>
      <c r="J27" s="75">
        <v>0.13038270186305262</v>
      </c>
      <c r="K27" s="75">
        <v>0.20127075634111039</v>
      </c>
      <c r="L27" s="75">
        <v>0.19554735220138</v>
      </c>
      <c r="M27" s="75">
        <v>0.19867774620827</v>
      </c>
      <c r="N27" s="75">
        <v>0.26927967682191023</v>
      </c>
      <c r="O27" s="75">
        <v>0.83889569038569467</v>
      </c>
      <c r="P27" s="75">
        <v>0.55408768360380245</v>
      </c>
      <c r="Q27" s="75">
        <v>0.42612828627700999</v>
      </c>
      <c r="R27" s="75">
        <v>0.40389746705858298</v>
      </c>
      <c r="S27" s="75">
        <v>0.59025098666956999</v>
      </c>
      <c r="T27" s="75">
        <v>0.19468817402264985</v>
      </c>
      <c r="U27" s="75">
        <v>0.13512898222177788</v>
      </c>
      <c r="V27" s="75">
        <v>0.16490857812221388</v>
      </c>
      <c r="W27" s="75">
        <v>0.39963389226810903</v>
      </c>
      <c r="X27" s="75">
        <v>0.69183425035453949</v>
      </c>
      <c r="Y27" s="75">
        <v>0.10743353418167856</v>
      </c>
    </row>
    <row r="28" spans="1:26" s="75" customFormat="1" ht="12.5" x14ac:dyDescent="0.25"/>
    <row r="29" spans="1:26" s="75" customFormat="1" ht="12.5" x14ac:dyDescent="0.25"/>
    <row r="31" spans="1:26" x14ac:dyDescent="0.35">
      <c r="A31" s="75" t="s">
        <v>12</v>
      </c>
      <c r="C31" s="75" t="s">
        <v>1</v>
      </c>
      <c r="N31" s="75" t="s">
        <v>3</v>
      </c>
      <c r="O31" s="75" t="s">
        <v>5</v>
      </c>
      <c r="P31" s="75" t="s">
        <v>5</v>
      </c>
      <c r="Q31" s="75" t="s">
        <v>5</v>
      </c>
      <c r="R31" s="75" t="s">
        <v>34</v>
      </c>
      <c r="S31" s="75" t="s">
        <v>34</v>
      </c>
      <c r="T31" s="75" t="s">
        <v>34</v>
      </c>
      <c r="U31" s="75" t="s">
        <v>35</v>
      </c>
      <c r="V31" s="75" t="s">
        <v>35</v>
      </c>
      <c r="W31" s="75" t="s">
        <v>35</v>
      </c>
      <c r="X31" s="75" t="s">
        <v>36</v>
      </c>
      <c r="Y31" s="75" t="s">
        <v>36</v>
      </c>
      <c r="Z31" s="75" t="s">
        <v>36</v>
      </c>
    </row>
    <row r="32" spans="1:26" x14ac:dyDescent="0.35">
      <c r="B32" s="75" t="s">
        <v>5</v>
      </c>
      <c r="C32" s="75" t="s">
        <v>5</v>
      </c>
      <c r="D32" s="75" t="s">
        <v>5</v>
      </c>
      <c r="E32" s="75" t="s">
        <v>34</v>
      </c>
      <c r="F32" s="75" t="s">
        <v>34</v>
      </c>
      <c r="G32" s="75" t="s">
        <v>34</v>
      </c>
      <c r="H32" s="75" t="s">
        <v>35</v>
      </c>
      <c r="I32" s="75" t="s">
        <v>35</v>
      </c>
      <c r="J32" s="75" t="s">
        <v>35</v>
      </c>
      <c r="K32" s="75" t="s">
        <v>36</v>
      </c>
      <c r="L32" s="75" t="s">
        <v>36</v>
      </c>
      <c r="M32" s="75" t="s">
        <v>36</v>
      </c>
      <c r="N32" s="75" t="s">
        <v>61</v>
      </c>
      <c r="O32" s="75">
        <v>0.17</v>
      </c>
      <c r="P32" s="75">
        <v>0.19700000000000001</v>
      </c>
      <c r="Q32" s="75">
        <v>0.27</v>
      </c>
      <c r="R32" s="75">
        <v>0.25900000000000001</v>
      </c>
      <c r="S32" s="75">
        <v>0.23499999999999999</v>
      </c>
      <c r="T32" s="75">
        <v>0.22500000000000001</v>
      </c>
      <c r="U32" s="75">
        <v>0.26779999999999998</v>
      </c>
      <c r="V32" s="75">
        <v>0.2407</v>
      </c>
      <c r="W32" s="75">
        <v>0.27</v>
      </c>
      <c r="X32" s="75">
        <v>0.13100000000000001</v>
      </c>
      <c r="Y32" s="75">
        <v>0.121</v>
      </c>
      <c r="Z32" s="75">
        <v>0.11</v>
      </c>
    </row>
    <row r="33" spans="1:26" x14ac:dyDescent="0.35">
      <c r="A33" s="75" t="s">
        <v>47</v>
      </c>
      <c r="B33" s="75">
        <v>0.90069243962607004</v>
      </c>
      <c r="C33" s="75">
        <v>0.89069243962607003</v>
      </c>
      <c r="D33" s="75">
        <v>0.91006924396260702</v>
      </c>
      <c r="E33" s="75">
        <v>0.13899370233384101</v>
      </c>
      <c r="F33" s="75">
        <v>0.19003702333840999</v>
      </c>
      <c r="G33" s="75">
        <v>0.16993702333840988</v>
      </c>
      <c r="H33" s="75">
        <v>0.35673390900000002</v>
      </c>
      <c r="I33" s="75">
        <v>0.16395843817538999</v>
      </c>
      <c r="J33" s="75">
        <v>0.33958438175390926</v>
      </c>
      <c r="K33" s="75">
        <v>0.23980703983259327</v>
      </c>
      <c r="L33" s="75">
        <v>0.19832593000000001</v>
      </c>
      <c r="M33" s="75">
        <v>0.23980703983259327</v>
      </c>
      <c r="N33" s="75" t="s">
        <v>62</v>
      </c>
      <c r="O33" s="75">
        <v>0.34499999999999997</v>
      </c>
      <c r="P33" s="75">
        <v>0.22</v>
      </c>
      <c r="Q33" s="75">
        <v>0.35</v>
      </c>
      <c r="R33" s="75">
        <v>0.64</v>
      </c>
      <c r="S33" s="75">
        <v>0.75639999999999996</v>
      </c>
      <c r="T33" s="75">
        <v>0.5413</v>
      </c>
      <c r="U33" s="75">
        <v>0.45900000000000002</v>
      </c>
      <c r="V33" s="75">
        <v>0.69</v>
      </c>
      <c r="W33" s="75">
        <v>0.76900000000000002</v>
      </c>
      <c r="X33" s="75">
        <v>0.34599999999999997</v>
      </c>
      <c r="Y33" s="75">
        <v>0.32600000000000001</v>
      </c>
      <c r="Z33" s="75">
        <v>0.34599999999999997</v>
      </c>
    </row>
    <row r="34" spans="1:26" x14ac:dyDescent="0.35">
      <c r="A34" s="75" t="s">
        <v>63</v>
      </c>
      <c r="B34" s="75">
        <v>6.4940116005809997E-2</v>
      </c>
      <c r="C34" s="75">
        <v>5.4940116005810002E-2</v>
      </c>
      <c r="D34" s="75">
        <v>8.4940116005810001E-2</v>
      </c>
      <c r="E34" s="75">
        <v>0.149114998041038</v>
      </c>
      <c r="F34" s="75">
        <v>0.16211499804103799</v>
      </c>
      <c r="G34" s="75">
        <v>0.13011499804103799</v>
      </c>
      <c r="H34" s="75">
        <v>0.15749855317038999</v>
      </c>
      <c r="I34" s="75">
        <v>0.24749855317038999</v>
      </c>
      <c r="J34" s="75">
        <v>0.17498317039</v>
      </c>
      <c r="K34" s="75">
        <v>0.11564700460569378</v>
      </c>
      <c r="L34" s="75">
        <v>0.15647004605694001</v>
      </c>
      <c r="M34" s="75">
        <v>0.11564700460569378</v>
      </c>
      <c r="N34" s="75" t="s">
        <v>64</v>
      </c>
      <c r="O34" s="75">
        <v>0.12</v>
      </c>
      <c r="P34" s="75">
        <v>0.11</v>
      </c>
      <c r="Q34" s="75">
        <v>0.10299999999999999</v>
      </c>
      <c r="R34" s="75">
        <v>0.21299999999999999</v>
      </c>
      <c r="S34" s="75">
        <v>0.23100000000000001</v>
      </c>
      <c r="T34" s="75">
        <v>0.19209999999999999</v>
      </c>
      <c r="U34" s="75">
        <v>0.56399999999999995</v>
      </c>
      <c r="V34" s="75">
        <v>0.124</v>
      </c>
      <c r="W34" s="75">
        <v>0.24</v>
      </c>
      <c r="X34" s="75">
        <v>0.09</v>
      </c>
      <c r="Y34" s="75">
        <v>0.112</v>
      </c>
      <c r="Z34" s="75">
        <v>9.8000000000000004E-2</v>
      </c>
    </row>
    <row r="35" spans="1:26" x14ac:dyDescent="0.35">
      <c r="A35" s="75" t="s">
        <v>65</v>
      </c>
      <c r="B35" s="75">
        <v>0.61186482071152382</v>
      </c>
      <c r="C35" s="75">
        <v>0.63186482071152394</v>
      </c>
      <c r="D35" s="75">
        <v>0.60186482071152403</v>
      </c>
      <c r="E35" s="75">
        <v>8.0734416069338996E-2</v>
      </c>
      <c r="F35" s="75">
        <v>9.0073441606933896E-2</v>
      </c>
      <c r="G35" s="75">
        <v>0.10317344160693299</v>
      </c>
      <c r="H35" s="75">
        <v>0.19673610999999999</v>
      </c>
      <c r="I35" s="75">
        <v>0.1540679627361114</v>
      </c>
      <c r="J35" s="75">
        <v>0.18027361110000001</v>
      </c>
      <c r="K35" s="75">
        <v>8.8352720093794829E-2</v>
      </c>
      <c r="L35" s="75">
        <v>9.9835272009379403E-2</v>
      </c>
      <c r="M35" s="75">
        <v>6.8352720093794797E-2</v>
      </c>
      <c r="N35" s="75" t="s">
        <v>66</v>
      </c>
      <c r="O35" s="75">
        <v>0.06</v>
      </c>
      <c r="P35" s="75">
        <v>0.19</v>
      </c>
      <c r="Q35" s="75">
        <v>0.09</v>
      </c>
      <c r="R35" s="75">
        <v>0.16400000000000001</v>
      </c>
      <c r="S35" s="75">
        <v>0.15240000000000001</v>
      </c>
      <c r="T35" s="75">
        <v>0.1144</v>
      </c>
      <c r="U35" s="75">
        <v>0.113</v>
      </c>
      <c r="V35" s="75">
        <v>0.1263</v>
      </c>
      <c r="W35" s="75">
        <v>0.1343</v>
      </c>
      <c r="X35" s="75">
        <v>6.7000000000000004E-2</v>
      </c>
      <c r="Y35" s="75">
        <v>7.6999999999999999E-2</v>
      </c>
      <c r="Z35" s="75">
        <v>0.08</v>
      </c>
    </row>
    <row r="36" spans="1:26" x14ac:dyDescent="0.35">
      <c r="A36" s="75" t="s">
        <v>38</v>
      </c>
      <c r="B36" s="75">
        <v>1.1153672128657206</v>
      </c>
      <c r="C36" s="75">
        <v>1.1153672128657206</v>
      </c>
      <c r="D36" s="75">
        <v>1.1153672128657206</v>
      </c>
      <c r="E36" s="75">
        <v>1.3639413479523901</v>
      </c>
      <c r="F36" s="75">
        <v>1.463946795239</v>
      </c>
      <c r="G36" s="75">
        <v>1.56394134795239</v>
      </c>
      <c r="H36" s="75">
        <v>2.0881074139905502</v>
      </c>
      <c r="I36" s="75">
        <v>1.5008810741398999</v>
      </c>
      <c r="J36" s="75">
        <v>1.0881074139905451</v>
      </c>
      <c r="K36" s="75">
        <v>1.0741524843447825</v>
      </c>
      <c r="L36" s="75">
        <v>1.7415248434477999</v>
      </c>
      <c r="M36" s="75">
        <v>1.4115248434478</v>
      </c>
      <c r="N36" s="75" t="s">
        <v>67</v>
      </c>
      <c r="O36" s="75">
        <v>2.81</v>
      </c>
      <c r="P36" s="75">
        <v>2.1280999999999999</v>
      </c>
      <c r="Q36" s="75">
        <v>2.81</v>
      </c>
      <c r="R36" s="75">
        <v>2.3047</v>
      </c>
      <c r="S36" s="75">
        <v>2.4700000000000002</v>
      </c>
      <c r="T36" s="75">
        <v>2.1469999999999998</v>
      </c>
      <c r="U36" s="75">
        <v>2.0680000000000001</v>
      </c>
      <c r="V36" s="75">
        <v>2.3860000000000001</v>
      </c>
      <c r="W36" s="75">
        <v>2.36</v>
      </c>
      <c r="X36" s="75">
        <v>2.4300000000000002</v>
      </c>
      <c r="Y36" s="75">
        <v>2.42</v>
      </c>
      <c r="Z36" s="75">
        <v>2.2330000000000001</v>
      </c>
    </row>
    <row r="37" spans="1:26" x14ac:dyDescent="0.35">
      <c r="A37" s="75" t="s">
        <v>43</v>
      </c>
      <c r="B37" s="75">
        <v>34.06833088128554</v>
      </c>
      <c r="C37" s="75">
        <v>35.068330881285497</v>
      </c>
      <c r="D37" s="75">
        <v>36.068330881285497</v>
      </c>
      <c r="E37" s="75">
        <v>18.510109931478905</v>
      </c>
      <c r="F37" s="75">
        <v>16.510109931478901</v>
      </c>
      <c r="G37" s="75">
        <v>20.510109931478901</v>
      </c>
      <c r="H37" s="75">
        <v>25.443979617803699</v>
      </c>
      <c r="I37" s="75">
        <v>22.340803699999999</v>
      </c>
      <c r="J37" s="75">
        <v>26.443979617803699</v>
      </c>
      <c r="K37" s="75">
        <v>25.473579335640089</v>
      </c>
      <c r="L37" s="75">
        <v>26.4735793356401</v>
      </c>
      <c r="M37" s="75">
        <v>24.493356401</v>
      </c>
      <c r="N37" s="75" t="s">
        <v>68</v>
      </c>
      <c r="O37" s="75">
        <v>0.65</v>
      </c>
      <c r="P37" s="75">
        <v>0.36499999999999999</v>
      </c>
      <c r="Q37" s="75">
        <v>0.66500000000000004</v>
      </c>
      <c r="R37" s="75">
        <v>0.81</v>
      </c>
      <c r="S37" s="75">
        <v>0.83099999999999996</v>
      </c>
      <c r="T37" s="75">
        <v>0.68100000000000005</v>
      </c>
      <c r="U37" s="75">
        <v>0.84</v>
      </c>
      <c r="V37" s="75">
        <v>0.85399999999999998</v>
      </c>
      <c r="W37" s="75">
        <v>0.84</v>
      </c>
      <c r="X37" s="75">
        <v>0.80700000000000005</v>
      </c>
      <c r="Y37" s="75">
        <v>0.67</v>
      </c>
      <c r="Z37" s="75">
        <v>0.69699999999999995</v>
      </c>
    </row>
    <row r="38" spans="1:26" x14ac:dyDescent="0.35">
      <c r="A38" s="75" t="s">
        <v>44</v>
      </c>
      <c r="B38" s="75">
        <v>26.345077156109785</v>
      </c>
      <c r="C38" s="75">
        <v>24.345077156109799</v>
      </c>
      <c r="D38" s="75">
        <v>25.345077156109799</v>
      </c>
      <c r="E38" s="75">
        <v>41.983923635994792</v>
      </c>
      <c r="F38" s="75">
        <v>43.987685236359901</v>
      </c>
      <c r="G38" s="75">
        <v>39.983923635994799</v>
      </c>
      <c r="H38" s="75">
        <v>30.430204904245901</v>
      </c>
      <c r="I38" s="75">
        <v>34.258423999999998</v>
      </c>
      <c r="J38" s="75">
        <v>32.050311904245902</v>
      </c>
      <c r="K38" s="75">
        <v>33.519081075225998</v>
      </c>
      <c r="L38" s="75">
        <v>33.731908107522599</v>
      </c>
      <c r="M38" s="75">
        <v>33.931908107522602</v>
      </c>
      <c r="N38" s="75" t="s">
        <v>69</v>
      </c>
      <c r="O38" s="75">
        <v>37.380000000000003</v>
      </c>
      <c r="P38" s="75">
        <v>38.380000000000003</v>
      </c>
      <c r="Q38" s="75">
        <v>37.380000000000003</v>
      </c>
      <c r="R38" s="75">
        <v>41.134999999999998</v>
      </c>
      <c r="S38" s="75">
        <v>39.35</v>
      </c>
      <c r="T38" s="75">
        <v>41.335000000000001</v>
      </c>
      <c r="U38" s="75">
        <v>41.063000000000002</v>
      </c>
      <c r="V38" s="75">
        <v>40.063000000000002</v>
      </c>
      <c r="W38" s="75">
        <v>39.92</v>
      </c>
      <c r="X38" s="75">
        <v>36.69</v>
      </c>
      <c r="Y38" s="75">
        <v>35.950000000000003</v>
      </c>
      <c r="Z38" s="75">
        <v>36.090000000000003</v>
      </c>
    </row>
    <row r="39" spans="1:26" x14ac:dyDescent="0.35">
      <c r="A39" s="75" t="s">
        <v>45</v>
      </c>
      <c r="B39" s="75">
        <v>10.275952155422299</v>
      </c>
      <c r="C39" s="75">
        <v>11.275952155422299</v>
      </c>
      <c r="D39" s="75">
        <v>9.2759521554222992</v>
      </c>
      <c r="E39" s="75">
        <v>14.501266816490901</v>
      </c>
      <c r="F39" s="75">
        <v>12.501266816490901</v>
      </c>
      <c r="G39" s="75">
        <v>13.5012588816</v>
      </c>
      <c r="H39" s="75">
        <v>13.66</v>
      </c>
      <c r="I39" s="75">
        <v>11.094329745809572</v>
      </c>
      <c r="J39" s="75">
        <v>10.094329745809601</v>
      </c>
      <c r="K39" s="75">
        <v>11.779462917187796</v>
      </c>
      <c r="L39" s="75">
        <v>9.9779999999999998</v>
      </c>
      <c r="M39" s="75">
        <v>11.979462917187799</v>
      </c>
      <c r="N39" s="75" t="s">
        <v>70</v>
      </c>
      <c r="O39" s="75">
        <v>17.93</v>
      </c>
      <c r="P39" s="75">
        <v>17.613</v>
      </c>
      <c r="Q39" s="75">
        <v>18.93</v>
      </c>
      <c r="R39" s="75">
        <v>17.010000000000002</v>
      </c>
      <c r="S39" s="75">
        <v>18.04</v>
      </c>
      <c r="T39" s="75">
        <v>17.042999999999999</v>
      </c>
      <c r="U39" s="75">
        <v>16.760000000000002</v>
      </c>
      <c r="V39" s="75">
        <v>17.175999999999998</v>
      </c>
      <c r="W39" s="75">
        <v>16.96</v>
      </c>
      <c r="X39" s="75">
        <v>18.23</v>
      </c>
      <c r="Y39" s="75">
        <v>19.53</v>
      </c>
      <c r="Z39" s="75">
        <v>19.3</v>
      </c>
    </row>
    <row r="40" spans="1:26" x14ac:dyDescent="0.35">
      <c r="A40" s="75" t="s">
        <v>52</v>
      </c>
      <c r="B40" s="75">
        <v>9.5140761373266987</v>
      </c>
      <c r="C40" s="75">
        <v>9.5140761373266987</v>
      </c>
      <c r="D40" s="75">
        <v>9.5140761373266987</v>
      </c>
      <c r="E40" s="75">
        <v>6.6138599956446198</v>
      </c>
      <c r="F40" s="75">
        <v>6.4139995644620003</v>
      </c>
      <c r="G40" s="75">
        <v>6.8338564462000004</v>
      </c>
      <c r="H40" s="75">
        <v>10.039086938000001</v>
      </c>
      <c r="I40" s="75">
        <v>9.9330149086937993</v>
      </c>
      <c r="J40" s="75">
        <v>9.2390330149086903</v>
      </c>
      <c r="K40" s="75">
        <v>8.7507147404163099</v>
      </c>
      <c r="L40" s="75">
        <v>9.5071474041630992</v>
      </c>
      <c r="M40" s="75">
        <v>9.7507147404163099</v>
      </c>
      <c r="N40" s="75" t="s">
        <v>71</v>
      </c>
      <c r="O40" s="75">
        <v>8.9499999999999993</v>
      </c>
      <c r="P40" s="75">
        <v>8.2560000000000002</v>
      </c>
      <c r="Q40" s="75">
        <v>8.9235000000000007</v>
      </c>
      <c r="R40" s="75">
        <v>8.41</v>
      </c>
      <c r="S40" s="75">
        <v>7.5410000000000004</v>
      </c>
      <c r="T40" s="75">
        <v>8.141</v>
      </c>
      <c r="U40" s="75">
        <v>8.36</v>
      </c>
      <c r="V40" s="75">
        <v>9.36</v>
      </c>
      <c r="W40" s="75">
        <v>7.8536000000000001</v>
      </c>
      <c r="X40" s="75">
        <v>12.63</v>
      </c>
      <c r="Y40" s="75">
        <v>12.243</v>
      </c>
      <c r="Z40" s="75">
        <v>12.23</v>
      </c>
    </row>
    <row r="41" spans="1:26" x14ac:dyDescent="0.35">
      <c r="A41" s="75" t="s">
        <v>53</v>
      </c>
      <c r="B41" s="75">
        <v>3.3921330959814231</v>
      </c>
      <c r="C41" s="75">
        <v>3.41213309598142</v>
      </c>
      <c r="D41" s="75">
        <v>3.37213309598142</v>
      </c>
      <c r="E41" s="75">
        <v>6.190383158756501</v>
      </c>
      <c r="F41" s="75">
        <v>6.0703831587565</v>
      </c>
      <c r="G41" s="75">
        <v>6.1403831587565003</v>
      </c>
      <c r="H41" s="75">
        <v>6.7621248954800004</v>
      </c>
      <c r="I41" s="75">
        <v>6.4792421248954799</v>
      </c>
      <c r="J41" s="75">
        <v>6.8095480000000004</v>
      </c>
      <c r="K41" s="75">
        <v>5.2760076653252455</v>
      </c>
      <c r="L41" s="75">
        <v>6.2343252500000004</v>
      </c>
      <c r="M41" s="75">
        <v>5.2600653252500003</v>
      </c>
      <c r="N41" s="75" t="s">
        <v>72</v>
      </c>
      <c r="O41" s="75">
        <v>9.6890000000000001</v>
      </c>
      <c r="P41" s="75">
        <v>9.89</v>
      </c>
      <c r="Q41" s="75">
        <v>9.89</v>
      </c>
      <c r="R41" s="75">
        <v>9.4139999999999997</v>
      </c>
      <c r="S41" s="75">
        <v>10.02341</v>
      </c>
      <c r="T41" s="75">
        <v>8.41</v>
      </c>
      <c r="U41" s="75">
        <v>9.9977</v>
      </c>
      <c r="V41" s="75">
        <v>10.276999999999999</v>
      </c>
      <c r="W41" s="75">
        <v>9.77</v>
      </c>
      <c r="X41" s="75">
        <v>9.36</v>
      </c>
      <c r="Y41" s="75">
        <v>9.1340000000000003</v>
      </c>
      <c r="Z41" s="75">
        <v>9.4559999999999995</v>
      </c>
    </row>
    <row r="42" spans="1:26" x14ac:dyDescent="0.35">
      <c r="A42" s="75" t="s">
        <v>56</v>
      </c>
      <c r="B42" s="75">
        <v>5.2838296617349156</v>
      </c>
      <c r="C42" s="75">
        <v>5.3838296617349197</v>
      </c>
      <c r="D42" s="75">
        <v>5.2838296617349156</v>
      </c>
      <c r="E42" s="75">
        <v>2.7246361171970999</v>
      </c>
      <c r="F42" s="75">
        <v>2.2739535970999998</v>
      </c>
      <c r="G42" s="75">
        <v>2.7690336117197099</v>
      </c>
      <c r="H42" s="75">
        <v>3.7997534326125502</v>
      </c>
      <c r="I42" s="75">
        <v>4.9753432612550004</v>
      </c>
      <c r="J42" s="75">
        <v>2.7997534326125502</v>
      </c>
      <c r="K42" s="75">
        <v>3.3033688576765576</v>
      </c>
      <c r="L42" s="75">
        <v>3.333767656</v>
      </c>
      <c r="M42" s="75">
        <v>3.1857676559999999</v>
      </c>
      <c r="N42" s="75" t="s">
        <v>73</v>
      </c>
      <c r="O42" s="75">
        <v>1.2490000000000001</v>
      </c>
      <c r="P42" s="75">
        <v>1.7490000000000001</v>
      </c>
      <c r="Q42" s="75">
        <v>1.4390000000000001</v>
      </c>
      <c r="R42" s="75">
        <v>1.34575</v>
      </c>
      <c r="S42" s="75">
        <v>1.75</v>
      </c>
      <c r="T42" s="75">
        <v>1.875</v>
      </c>
      <c r="U42" s="75">
        <v>1.87</v>
      </c>
      <c r="V42" s="75">
        <v>1.5469999999999999</v>
      </c>
      <c r="W42" s="75">
        <v>1.87</v>
      </c>
      <c r="X42" s="75">
        <v>1.149</v>
      </c>
      <c r="Y42" s="75">
        <v>1.095</v>
      </c>
      <c r="Z42" s="75">
        <v>1.0945</v>
      </c>
    </row>
    <row r="43" spans="1:26" x14ac:dyDescent="0.35">
      <c r="A43" s="75" t="s">
        <v>57</v>
      </c>
      <c r="B43" s="75">
        <v>3.5039427082336645</v>
      </c>
      <c r="C43" s="75">
        <v>3.4539427082336598</v>
      </c>
      <c r="D43" s="75">
        <v>3.5439427082336601</v>
      </c>
      <c r="E43" s="75">
        <v>3.9068533662205502</v>
      </c>
      <c r="F43" s="75">
        <v>4.9068533662205498</v>
      </c>
      <c r="G43" s="75">
        <v>3.69068533662205</v>
      </c>
      <c r="H43" s="75">
        <v>3.637279654162572</v>
      </c>
      <c r="I43" s="75">
        <v>2.6372796541625698</v>
      </c>
      <c r="J43" s="75">
        <v>4.7137279654162496</v>
      </c>
      <c r="K43" s="75">
        <v>3.23557877445</v>
      </c>
      <c r="L43" s="75">
        <v>3.8593557877445002</v>
      </c>
      <c r="M43" s="75">
        <v>4.8279355787744498</v>
      </c>
      <c r="N43" s="75" t="s">
        <v>74</v>
      </c>
      <c r="O43" s="75">
        <v>7.53</v>
      </c>
      <c r="P43" s="75">
        <v>7.83</v>
      </c>
      <c r="Q43" s="75">
        <v>7.53</v>
      </c>
      <c r="R43" s="75">
        <v>7.16</v>
      </c>
      <c r="S43" s="75">
        <v>7.1630000000000003</v>
      </c>
      <c r="T43" s="75">
        <v>7.8351600000000001</v>
      </c>
      <c r="U43" s="75">
        <v>6.2770000000000001</v>
      </c>
      <c r="V43" s="75">
        <v>5.77</v>
      </c>
      <c r="W43" s="75">
        <v>6.77</v>
      </c>
      <c r="X43" s="75">
        <v>6.9450000000000003</v>
      </c>
      <c r="Y43" s="75">
        <v>6.3339999999999996</v>
      </c>
      <c r="Z43" s="75">
        <v>6.843</v>
      </c>
    </row>
    <row r="44" spans="1:26" x14ac:dyDescent="0.35">
      <c r="A44" s="75" t="s">
        <v>58</v>
      </c>
      <c r="B44" s="75">
        <v>2.7995342837149262</v>
      </c>
      <c r="C44" s="75">
        <v>2.88953428371493</v>
      </c>
      <c r="D44" s="75">
        <v>2.59953428371493</v>
      </c>
      <c r="E44" s="75">
        <v>1.9394055879193492</v>
      </c>
      <c r="F44" s="75">
        <v>2.2394055879193502</v>
      </c>
      <c r="G44" s="75">
        <v>1.460558791935</v>
      </c>
      <c r="H44" s="75">
        <v>2.94905603031075</v>
      </c>
      <c r="I44" s="75">
        <v>2.7560303107519002</v>
      </c>
      <c r="J44" s="75">
        <v>1.9905603031075101</v>
      </c>
      <c r="K44" s="75">
        <v>2.1833802021609099</v>
      </c>
      <c r="L44" s="75">
        <v>2.5638020216091002</v>
      </c>
      <c r="M44" s="75">
        <v>2.9558320216090999</v>
      </c>
      <c r="N44" s="75" t="s">
        <v>75</v>
      </c>
      <c r="O44" s="75">
        <v>3.86</v>
      </c>
      <c r="P44" s="75">
        <v>3.56</v>
      </c>
      <c r="Q44" s="75">
        <v>3.2360000000000002</v>
      </c>
      <c r="R44" s="75">
        <v>2.9630999999999998</v>
      </c>
      <c r="S44" s="75">
        <v>3.1309999999999998</v>
      </c>
      <c r="T44" s="75">
        <v>3.3713000000000002</v>
      </c>
      <c r="U44" s="75">
        <v>3.32</v>
      </c>
      <c r="V44" s="75">
        <v>3.22</v>
      </c>
      <c r="W44" s="75">
        <v>3.3450000000000002</v>
      </c>
      <c r="X44" s="75">
        <v>3.93</v>
      </c>
      <c r="Y44" s="75">
        <v>4.22</v>
      </c>
      <c r="Z44" s="75">
        <v>3.9020000000000001</v>
      </c>
    </row>
    <row r="45" spans="1:26" x14ac:dyDescent="0.35">
      <c r="A45" s="75" t="s">
        <v>59</v>
      </c>
      <c r="B45" s="75">
        <v>1.7173610368111589</v>
      </c>
      <c r="C45" s="75">
        <v>1.7473610368111601</v>
      </c>
      <c r="D45" s="75">
        <v>1.69736103681116</v>
      </c>
      <c r="E45" s="75">
        <v>1.3808956644841199</v>
      </c>
      <c r="F45" s="75">
        <v>1.4765891200000001</v>
      </c>
      <c r="G45" s="75">
        <v>1.40289566448412</v>
      </c>
      <c r="H45" s="75">
        <v>1.3079844350000001</v>
      </c>
      <c r="I45" s="75">
        <v>1.507591779844347</v>
      </c>
      <c r="J45" s="75">
        <v>1.507591779844347</v>
      </c>
      <c r="K45" s="75">
        <v>1.7190552425858607</v>
      </c>
      <c r="L45" s="75">
        <v>1.5905524258585999</v>
      </c>
      <c r="M45" s="75">
        <v>1.5190552425858601</v>
      </c>
      <c r="N45" s="75" t="s">
        <v>76</v>
      </c>
      <c r="O45" s="75">
        <v>7.22</v>
      </c>
      <c r="P45" s="75">
        <v>7.02</v>
      </c>
      <c r="Q45" s="75">
        <v>7.4122000000000003</v>
      </c>
      <c r="R45" s="75">
        <v>6.327</v>
      </c>
      <c r="S45" s="75">
        <v>6.4827000000000004</v>
      </c>
      <c r="T45" s="75">
        <v>6.27</v>
      </c>
      <c r="U45" s="75">
        <v>6.0640000000000001</v>
      </c>
      <c r="V45" s="75">
        <v>7.34</v>
      </c>
      <c r="W45" s="75">
        <v>6.34</v>
      </c>
      <c r="X45" s="75">
        <v>5.891</v>
      </c>
      <c r="Y45" s="75">
        <v>6.0810000000000004</v>
      </c>
      <c r="Z45" s="75">
        <v>5.8150000000000004</v>
      </c>
    </row>
    <row r="46" spans="1:26" x14ac:dyDescent="0.35">
      <c r="A46" s="75" t="s">
        <v>60</v>
      </c>
      <c r="B46" s="75">
        <v>1.037852906862579</v>
      </c>
      <c r="C46" s="75">
        <v>1.13785290686258</v>
      </c>
      <c r="D46" s="75">
        <v>0.93785290686258005</v>
      </c>
      <c r="E46" s="75">
        <v>1.0208018707311199</v>
      </c>
      <c r="F46" s="75">
        <v>1.06080187073112</v>
      </c>
      <c r="G46" s="75">
        <v>1.2108018707310999</v>
      </c>
      <c r="H46" s="75">
        <v>0.94011619142914904</v>
      </c>
      <c r="I46" s="75">
        <v>1.0116191429148962</v>
      </c>
      <c r="J46" s="75">
        <v>1.116191429149</v>
      </c>
      <c r="K46" s="75">
        <v>1.016500348483</v>
      </c>
      <c r="L46" s="75">
        <v>1.6150034848299999</v>
      </c>
      <c r="M46" s="75">
        <v>1.0061650034848275</v>
      </c>
      <c r="N46" s="75" t="s">
        <v>77</v>
      </c>
      <c r="O46" s="75">
        <v>0.48</v>
      </c>
      <c r="P46" s="75">
        <v>0.48</v>
      </c>
      <c r="Q46" s="75">
        <v>0.48</v>
      </c>
      <c r="R46" s="75">
        <v>0.6341</v>
      </c>
      <c r="S46" s="75">
        <v>0.41</v>
      </c>
      <c r="T46" s="75">
        <v>0.24099999999999999</v>
      </c>
      <c r="U46" s="75">
        <v>0.49</v>
      </c>
      <c r="V46" s="75">
        <v>0.434</v>
      </c>
      <c r="W46" s="75">
        <v>0.4</v>
      </c>
      <c r="X46" s="75">
        <v>0.49</v>
      </c>
      <c r="Y46" s="75">
        <v>0.50600000000000001</v>
      </c>
      <c r="Z46" s="75">
        <v>0.439</v>
      </c>
    </row>
    <row r="47" spans="1:26" x14ac:dyDescent="0.35">
      <c r="A47" s="75" t="s">
        <v>78</v>
      </c>
      <c r="B47" s="75">
        <v>0.38439410298385501</v>
      </c>
      <c r="C47" s="75">
        <v>0.35439410298385499</v>
      </c>
      <c r="D47" s="75">
        <v>0.41439410298385498</v>
      </c>
      <c r="E47" s="75">
        <v>0.41458181178081999</v>
      </c>
      <c r="F47" s="75">
        <v>0.42241811780819999</v>
      </c>
      <c r="G47" s="75">
        <v>0.41458181178082026</v>
      </c>
      <c r="H47" s="75">
        <v>0.392883679296051</v>
      </c>
      <c r="I47" s="75">
        <v>0.98288367929605103</v>
      </c>
      <c r="J47" s="75">
        <v>0.59288367929605101</v>
      </c>
      <c r="K47" s="75">
        <v>0.58126433578064829</v>
      </c>
      <c r="L47" s="75">
        <v>0.51264335780647996</v>
      </c>
      <c r="M47" s="75">
        <v>0.4365780648</v>
      </c>
      <c r="N47" s="75" t="s">
        <v>79</v>
      </c>
      <c r="O47" s="75">
        <v>0.15</v>
      </c>
      <c r="P47" s="75">
        <v>0.1245</v>
      </c>
      <c r="Q47" s="75">
        <v>0.15</v>
      </c>
      <c r="R47" s="75">
        <v>0.14299999999999999</v>
      </c>
      <c r="S47" s="75">
        <v>0.13</v>
      </c>
      <c r="T47" s="75">
        <v>0.24129999999999999</v>
      </c>
      <c r="U47" s="75">
        <v>0.14349999999999999</v>
      </c>
      <c r="V47" s="75">
        <v>0.14000000000000001</v>
      </c>
      <c r="W47" s="75">
        <v>0.15340000000000001</v>
      </c>
      <c r="X47" s="75">
        <v>0.13</v>
      </c>
      <c r="Y47" s="75">
        <v>0.23</v>
      </c>
      <c r="Z47" s="75">
        <v>0.13300000000000001</v>
      </c>
    </row>
    <row r="48" spans="1:26" x14ac:dyDescent="0.35">
      <c r="A48" s="75" t="s">
        <v>80</v>
      </c>
      <c r="B48" s="75">
        <v>0.13875911013201508</v>
      </c>
      <c r="C48" s="75">
        <v>0.12875911013201499</v>
      </c>
      <c r="D48" s="75">
        <v>0.13875911013201508</v>
      </c>
      <c r="E48" s="75">
        <v>0.11434997657402</v>
      </c>
      <c r="F48" s="75">
        <v>0.15724997657402001</v>
      </c>
      <c r="G48" s="75">
        <v>0.15547249976574001</v>
      </c>
      <c r="H48" s="75">
        <v>3.8939718467322998E-2</v>
      </c>
      <c r="I48" s="75">
        <v>0.13893971846732306</v>
      </c>
      <c r="J48" s="75">
        <v>0.18939718467323</v>
      </c>
      <c r="K48" s="75">
        <v>0.13569999999999999</v>
      </c>
      <c r="L48" s="75">
        <v>0.13117643121508704</v>
      </c>
      <c r="M48" s="75">
        <v>0.101176431215087</v>
      </c>
      <c r="N48" s="75" t="s">
        <v>81</v>
      </c>
      <c r="O48" s="75">
        <v>0.71</v>
      </c>
      <c r="P48" s="75">
        <v>0.76100000000000001</v>
      </c>
      <c r="Q48" s="75">
        <v>0.65710000000000002</v>
      </c>
      <c r="R48" s="75">
        <v>0.73</v>
      </c>
      <c r="S48" s="75">
        <v>0.623</v>
      </c>
      <c r="T48" s="75">
        <v>0.97299999999999998</v>
      </c>
      <c r="U48" s="75">
        <v>0.70399999999999996</v>
      </c>
      <c r="V48" s="75">
        <v>0.436</v>
      </c>
      <c r="W48" s="75">
        <v>0.75739999999999996</v>
      </c>
      <c r="X48" s="75">
        <v>0.51400000000000001</v>
      </c>
      <c r="Y48" s="75">
        <v>0.45400000000000001</v>
      </c>
      <c r="Z48" s="75">
        <v>0.55400000000000005</v>
      </c>
    </row>
    <row r="49" spans="1:26" x14ac:dyDescent="0.35">
      <c r="A49" s="75" t="s">
        <v>82</v>
      </c>
      <c r="B49" s="75">
        <v>6.3352969212987359E-2</v>
      </c>
      <c r="C49" s="75">
        <v>8.3352969212987404E-2</v>
      </c>
      <c r="D49" s="75">
        <v>4.3352969212987397E-2</v>
      </c>
      <c r="E49" s="75">
        <v>4.6456208280000001E-2</v>
      </c>
      <c r="F49" s="75">
        <v>6.0345677067828001E-2</v>
      </c>
      <c r="G49" s="75">
        <v>3.2454567208200003E-2</v>
      </c>
      <c r="H49" s="75">
        <v>4.7204939183066501E-2</v>
      </c>
      <c r="I49" s="75">
        <v>5.720493918306653E-2</v>
      </c>
      <c r="J49" s="75">
        <v>8.5720493918306606E-2</v>
      </c>
      <c r="K49" s="75">
        <v>5.5789479524686117E-2</v>
      </c>
      <c r="L49" s="75">
        <v>2.07894795246861E-2</v>
      </c>
      <c r="M49" s="75">
        <v>2.6795246860999999E-2</v>
      </c>
      <c r="N49" s="75" t="s">
        <v>83</v>
      </c>
      <c r="O49" s="75">
        <v>0.432</v>
      </c>
      <c r="P49" s="75">
        <v>0.32</v>
      </c>
      <c r="Q49" s="75">
        <v>0.32</v>
      </c>
      <c r="R49" s="75">
        <v>0.31</v>
      </c>
      <c r="S49" s="75">
        <v>0.39</v>
      </c>
      <c r="T49" s="75">
        <v>0.14299999999999999</v>
      </c>
      <c r="U49" s="75">
        <v>0.46</v>
      </c>
      <c r="V49" s="75">
        <v>0.33</v>
      </c>
      <c r="W49" s="75">
        <v>0.433</v>
      </c>
      <c r="X49" s="75">
        <v>0.34599999999999997</v>
      </c>
      <c r="Y49" s="75">
        <v>0.26</v>
      </c>
      <c r="Z49" s="75">
        <v>0.26</v>
      </c>
    </row>
    <row r="50" spans="1:26" x14ac:dyDescent="0.35">
      <c r="N50" s="75" t="s">
        <v>84</v>
      </c>
      <c r="O50" s="75">
        <v>0.09</v>
      </c>
      <c r="P50" s="75">
        <v>2.3900000000000001E-2</v>
      </c>
      <c r="Q50" s="75">
        <v>0.09</v>
      </c>
      <c r="R50" s="75">
        <v>0.09</v>
      </c>
      <c r="S50" s="75">
        <v>2.3900000000000001E-2</v>
      </c>
      <c r="T50" s="75">
        <v>0.09</v>
      </c>
      <c r="U50" s="75">
        <v>5.0900000000000001E-2</v>
      </c>
      <c r="V50" s="75">
        <v>4.2999999999999997E-2</v>
      </c>
      <c r="W50" s="75">
        <v>5.9799999999999999E-2</v>
      </c>
      <c r="X50" s="75">
        <v>7.0000000000000007E-2</v>
      </c>
      <c r="Y50" s="75">
        <v>7.6999999999999999E-2</v>
      </c>
      <c r="Z50" s="75">
        <v>7.3999999999999996E-2</v>
      </c>
    </row>
    <row r="51" spans="1:26" x14ac:dyDescent="0.35">
      <c r="N51" s="75" t="s">
        <v>85</v>
      </c>
      <c r="O51" s="75">
        <v>6.3899999999999998E-2</v>
      </c>
      <c r="P51" s="75">
        <v>9.3399999999999997E-2</v>
      </c>
      <c r="Q51" s="75">
        <v>0.09</v>
      </c>
      <c r="R51" s="75">
        <v>7.0000000000000007E-2</v>
      </c>
      <c r="S51" s="75">
        <v>7.0000000000000007E-2</v>
      </c>
      <c r="T51" s="75">
        <v>5.67E-2</v>
      </c>
      <c r="U51" s="75">
        <v>0.23</v>
      </c>
      <c r="V51" s="75">
        <v>5.8599999999999999E-2</v>
      </c>
      <c r="W51" s="75">
        <v>5.6000000000000001E-2</v>
      </c>
      <c r="X51" s="75">
        <v>0.04</v>
      </c>
      <c r="Y51" s="75">
        <v>4.5999999999999999E-2</v>
      </c>
      <c r="Z51" s="75">
        <v>0.04</v>
      </c>
    </row>
    <row r="52" spans="1:26" x14ac:dyDescent="0.35">
      <c r="N52" s="75" t="s">
        <v>86</v>
      </c>
      <c r="O52" s="75">
        <v>0.03</v>
      </c>
      <c r="P52" s="75">
        <v>2.3E-2</v>
      </c>
      <c r="Q52" s="75">
        <v>0.03</v>
      </c>
      <c r="R52" s="75">
        <v>1.2E-2</v>
      </c>
      <c r="S52" s="75">
        <v>0.02</v>
      </c>
      <c r="T52" s="75">
        <v>3.2000000000000001E-2</v>
      </c>
      <c r="U52" s="75">
        <v>4.2999999999999997E-2</v>
      </c>
      <c r="V52" s="75">
        <v>5.0299999999999997E-2</v>
      </c>
      <c r="W52" s="75">
        <v>4.53E-2</v>
      </c>
      <c r="X52" s="75">
        <v>1.2E-2</v>
      </c>
      <c r="Y52" s="75">
        <v>1.32E-2</v>
      </c>
      <c r="Z52" s="75">
        <v>8.9999999999999993E-3</v>
      </c>
    </row>
    <row r="53" spans="1:26" s="75" customFormat="1" ht="12.5" x14ac:dyDescent="0.25"/>
    <row r="54" spans="1:26" s="75" customFormat="1" ht="12.5" x14ac:dyDescent="0.25"/>
    <row r="55" spans="1:26" s="75" customFormat="1" ht="12.5" x14ac:dyDescent="0.25"/>
    <row r="56" spans="1:26" s="75" customFormat="1" ht="12.5" x14ac:dyDescent="0.25"/>
    <row r="57" spans="1:26" s="75" customFormat="1" ht="12.5" x14ac:dyDescent="0.25"/>
    <row r="58" spans="1:26" s="75" customFormat="1" ht="12.5" x14ac:dyDescent="0.25"/>
    <row r="59" spans="1:26" s="75" customFormat="1" ht="12.5" x14ac:dyDescent="0.25"/>
    <row r="60" spans="1:26" s="75" customFormat="1" ht="12.5" x14ac:dyDescent="0.25"/>
    <row r="61" spans="1:26" s="75" customFormat="1" ht="12.5" x14ac:dyDescent="0.25"/>
    <row r="62" spans="1:26" s="75" customFormat="1" ht="12.5" x14ac:dyDescent="0.25"/>
    <row r="63" spans="1:26" s="75" customFormat="1" ht="12.5" x14ac:dyDescent="0.25"/>
    <row r="64" spans="1:26" s="75" customFormat="1" ht="12.5" x14ac:dyDescent="0.25"/>
    <row r="65" s="75" customFormat="1" ht="12.5" x14ac:dyDescent="0.25"/>
    <row r="66" s="75" customFormat="1" ht="12.5" x14ac:dyDescent="0.25"/>
    <row r="67" s="75" customFormat="1" ht="12.5" x14ac:dyDescent="0.25"/>
    <row r="68" s="75" customFormat="1" ht="12.5" x14ac:dyDescent="0.25"/>
    <row r="69" s="75" customFormat="1" ht="12.5" x14ac:dyDescent="0.25"/>
    <row r="70" s="75" customFormat="1" ht="12.5" x14ac:dyDescent="0.25"/>
    <row r="71" s="75" customFormat="1" ht="12.5" x14ac:dyDescent="0.25"/>
    <row r="72" s="75" customFormat="1" ht="12.5" x14ac:dyDescent="0.25"/>
    <row r="73" s="75" customFormat="1" ht="12.5" x14ac:dyDescent="0.25"/>
    <row r="74" s="75" customFormat="1" ht="12.5" x14ac:dyDescent="0.25"/>
    <row r="75" s="75" customFormat="1" ht="12.5" x14ac:dyDescent="0.25"/>
    <row r="76" s="75" customFormat="1" ht="12.5" x14ac:dyDescent="0.25"/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51E7-C580-422D-9604-5CB13113C496}">
  <dimension ref="A2:D72"/>
  <sheetViews>
    <sheetView workbookViewId="0">
      <selection activeCell="M36" sqref="M36"/>
    </sheetView>
  </sheetViews>
  <sheetFormatPr defaultRowHeight="14.5" x14ac:dyDescent="0.35"/>
  <sheetData>
    <row r="2" spans="1:4" x14ac:dyDescent="0.35">
      <c r="C2" t="s">
        <v>11</v>
      </c>
    </row>
    <row r="3" spans="1:4" x14ac:dyDescent="0.35">
      <c r="A3" t="s">
        <v>101</v>
      </c>
      <c r="C3">
        <v>1.21</v>
      </c>
      <c r="D3">
        <v>1.33</v>
      </c>
    </row>
    <row r="4" spans="1:4" x14ac:dyDescent="0.35">
      <c r="A4" t="s">
        <v>101</v>
      </c>
      <c r="C4">
        <v>0.91400000000000003</v>
      </c>
      <c r="D4">
        <v>1.35</v>
      </c>
    </row>
    <row r="5" spans="1:4" x14ac:dyDescent="0.35">
      <c r="A5" t="s">
        <v>97</v>
      </c>
      <c r="C5">
        <v>0.13900000000000001</v>
      </c>
      <c r="D5">
        <v>0.128</v>
      </c>
    </row>
    <row r="6" spans="1:4" x14ac:dyDescent="0.35">
      <c r="A6" t="s">
        <v>97</v>
      </c>
      <c r="C6">
        <v>0.22800000000000001</v>
      </c>
      <c r="D6">
        <v>0.218</v>
      </c>
    </row>
    <row r="7" spans="1:4" x14ac:dyDescent="0.35">
      <c r="A7" t="s">
        <v>97</v>
      </c>
      <c r="C7">
        <v>0.128</v>
      </c>
      <c r="D7">
        <v>0.22800000000000001</v>
      </c>
    </row>
    <row r="8" spans="1:4" x14ac:dyDescent="0.35">
      <c r="A8" t="s">
        <v>98</v>
      </c>
      <c r="C8">
        <v>0.53800000000000003</v>
      </c>
      <c r="D8">
        <v>0.54700000000000004</v>
      </c>
    </row>
    <row r="9" spans="1:4" x14ac:dyDescent="0.35">
      <c r="A9" t="s">
        <v>98</v>
      </c>
      <c r="C9">
        <v>0.38200000000000001</v>
      </c>
      <c r="D9">
        <v>0.36899999999999999</v>
      </c>
    </row>
    <row r="10" spans="1:4" x14ac:dyDescent="0.35">
      <c r="A10" t="s">
        <v>98</v>
      </c>
      <c r="C10">
        <v>0.53800000000000003</v>
      </c>
      <c r="D10">
        <v>0.36899999999999999</v>
      </c>
    </row>
    <row r="11" spans="1:4" x14ac:dyDescent="0.35">
      <c r="A11" t="s">
        <v>99</v>
      </c>
      <c r="C11">
        <v>0.80900000000000005</v>
      </c>
      <c r="D11">
        <v>0.8</v>
      </c>
    </row>
    <row r="12" spans="1:4" x14ac:dyDescent="0.35">
      <c r="A12" t="s">
        <v>99</v>
      </c>
      <c r="C12">
        <v>0.61899999999999999</v>
      </c>
      <c r="D12">
        <v>0.69899999999999995</v>
      </c>
    </row>
    <row r="13" spans="1:4" x14ac:dyDescent="0.35">
      <c r="A13" t="s">
        <v>99</v>
      </c>
      <c r="C13">
        <v>0.80900000000000005</v>
      </c>
      <c r="D13">
        <v>0.61899999999999999</v>
      </c>
    </row>
    <row r="14" spans="1:4" x14ac:dyDescent="0.35">
      <c r="A14" t="s">
        <v>100</v>
      </c>
      <c r="C14">
        <v>0.65300000000000002</v>
      </c>
      <c r="D14">
        <v>0.65900000000000003</v>
      </c>
    </row>
    <row r="15" spans="1:4" x14ac:dyDescent="0.35">
      <c r="A15" t="s">
        <v>100</v>
      </c>
      <c r="C15">
        <v>0.74399999999999999</v>
      </c>
      <c r="D15">
        <v>0.753</v>
      </c>
    </row>
    <row r="16" spans="1:4" x14ac:dyDescent="0.35">
      <c r="A16" t="s">
        <v>100</v>
      </c>
      <c r="C16">
        <v>0.753</v>
      </c>
      <c r="D16">
        <v>0.65300000000000002</v>
      </c>
    </row>
    <row r="18" spans="1:4" x14ac:dyDescent="0.35">
      <c r="B18" t="s">
        <v>12</v>
      </c>
    </row>
    <row r="19" spans="1:4" x14ac:dyDescent="0.35">
      <c r="C19" t="s">
        <v>11</v>
      </c>
    </row>
    <row r="20" spans="1:4" x14ac:dyDescent="0.35">
      <c r="A20" t="s">
        <v>101</v>
      </c>
      <c r="C20">
        <v>102.3</v>
      </c>
      <c r="D20">
        <v>121</v>
      </c>
    </row>
    <row r="21" spans="1:4" x14ac:dyDescent="0.35">
      <c r="A21" t="s">
        <v>101</v>
      </c>
      <c r="C21">
        <v>102.6</v>
      </c>
      <c r="D21">
        <v>119</v>
      </c>
    </row>
    <row r="22" spans="1:4" x14ac:dyDescent="0.35">
      <c r="A22" t="s">
        <v>97</v>
      </c>
      <c r="C22">
        <v>70.400000000000006</v>
      </c>
      <c r="D22">
        <v>77.900000000000006</v>
      </c>
    </row>
    <row r="23" spans="1:4" x14ac:dyDescent="0.35">
      <c r="A23" t="s">
        <v>97</v>
      </c>
      <c r="C23">
        <v>71.569999999999993</v>
      </c>
      <c r="D23">
        <v>79.600000000000009</v>
      </c>
    </row>
    <row r="24" spans="1:4" x14ac:dyDescent="0.35">
      <c r="A24" t="s">
        <v>97</v>
      </c>
      <c r="C24">
        <v>61.6</v>
      </c>
      <c r="D24">
        <v>61.6</v>
      </c>
    </row>
    <row r="25" spans="1:4" x14ac:dyDescent="0.35">
      <c r="A25" t="s">
        <v>98</v>
      </c>
      <c r="C25">
        <v>77.900000000000006</v>
      </c>
      <c r="D25">
        <v>77.900000000000006</v>
      </c>
    </row>
    <row r="26" spans="1:4" x14ac:dyDescent="0.35">
      <c r="A26" t="s">
        <v>98</v>
      </c>
      <c r="C26">
        <v>79.600000000000009</v>
      </c>
      <c r="D26">
        <v>81.699999999999989</v>
      </c>
    </row>
    <row r="27" spans="1:4" x14ac:dyDescent="0.35">
      <c r="A27" t="s">
        <v>98</v>
      </c>
      <c r="C27">
        <v>81.699999999999989</v>
      </c>
      <c r="D27">
        <v>81.699999999999989</v>
      </c>
    </row>
    <row r="28" spans="1:4" x14ac:dyDescent="0.35">
      <c r="A28" t="s">
        <v>99</v>
      </c>
      <c r="C28">
        <v>86.82</v>
      </c>
      <c r="D28">
        <v>86.82</v>
      </c>
    </row>
    <row r="29" spans="1:4" x14ac:dyDescent="0.35">
      <c r="A29" t="s">
        <v>99</v>
      </c>
      <c r="C29">
        <v>82.72</v>
      </c>
      <c r="D29">
        <v>82.72</v>
      </c>
    </row>
    <row r="30" spans="1:4" x14ac:dyDescent="0.35">
      <c r="A30" t="s">
        <v>99</v>
      </c>
      <c r="C30">
        <v>63.94</v>
      </c>
      <c r="D30">
        <v>63.94</v>
      </c>
    </row>
    <row r="31" spans="1:4" x14ac:dyDescent="0.35">
      <c r="A31" t="s">
        <v>100</v>
      </c>
      <c r="C31">
        <v>72.16</v>
      </c>
      <c r="D31">
        <v>72.16</v>
      </c>
    </row>
    <row r="32" spans="1:4" x14ac:dyDescent="0.35">
      <c r="A32" t="s">
        <v>100</v>
      </c>
      <c r="C32">
        <v>82.72</v>
      </c>
      <c r="D32">
        <v>82.72</v>
      </c>
    </row>
    <row r="33" spans="1:4" x14ac:dyDescent="0.35">
      <c r="A33" t="s">
        <v>100</v>
      </c>
      <c r="C33">
        <v>79.2</v>
      </c>
      <c r="D33">
        <v>79.2</v>
      </c>
    </row>
    <row r="38" spans="1:4" x14ac:dyDescent="0.35">
      <c r="B38" t="s">
        <v>87</v>
      </c>
    </row>
    <row r="40" spans="1:4" x14ac:dyDescent="0.35">
      <c r="A40" t="s">
        <v>88</v>
      </c>
    </row>
    <row r="41" spans="1:4" x14ac:dyDescent="0.35">
      <c r="A41" t="s">
        <v>92</v>
      </c>
      <c r="C41" t="s">
        <v>11</v>
      </c>
    </row>
    <row r="42" spans="1:4" x14ac:dyDescent="0.35">
      <c r="A42" t="s">
        <v>91</v>
      </c>
      <c r="C42">
        <v>6.41</v>
      </c>
      <c r="D42">
        <v>6.06</v>
      </c>
    </row>
    <row r="43" spans="1:4" x14ac:dyDescent="0.35">
      <c r="A43" t="s">
        <v>91</v>
      </c>
      <c r="C43">
        <v>7.11</v>
      </c>
      <c r="D43">
        <v>6.67</v>
      </c>
    </row>
    <row r="44" spans="1:4" x14ac:dyDescent="0.35">
      <c r="A44" t="s">
        <v>93</v>
      </c>
      <c r="C44">
        <v>1.48</v>
      </c>
      <c r="D44">
        <v>1.44</v>
      </c>
    </row>
    <row r="45" spans="1:4" x14ac:dyDescent="0.35">
      <c r="A45" t="s">
        <v>93</v>
      </c>
      <c r="C45">
        <v>1.05</v>
      </c>
      <c r="D45">
        <v>1.05</v>
      </c>
    </row>
    <row r="46" spans="1:4" x14ac:dyDescent="0.35">
      <c r="A46" t="s">
        <v>93</v>
      </c>
      <c r="C46">
        <v>1.48</v>
      </c>
      <c r="D46">
        <v>1.05</v>
      </c>
    </row>
    <row r="47" spans="1:4" x14ac:dyDescent="0.35">
      <c r="A47" t="s">
        <v>94</v>
      </c>
      <c r="C47">
        <v>1.1200000000000001</v>
      </c>
      <c r="D47">
        <v>1.1000000000000001</v>
      </c>
    </row>
    <row r="48" spans="1:4" x14ac:dyDescent="0.35">
      <c r="A48" t="s">
        <v>94</v>
      </c>
      <c r="C48">
        <v>0.93700000000000006</v>
      </c>
      <c r="D48">
        <v>0.91600000000000004</v>
      </c>
    </row>
    <row r="49" spans="1:4" x14ac:dyDescent="0.35">
      <c r="A49" t="s">
        <v>95</v>
      </c>
      <c r="C49">
        <v>1.52</v>
      </c>
      <c r="D49">
        <v>1.39</v>
      </c>
    </row>
    <row r="50" spans="1:4" x14ac:dyDescent="0.35">
      <c r="A50" t="s">
        <v>95</v>
      </c>
      <c r="C50">
        <v>1.27</v>
      </c>
      <c r="D50">
        <v>1.3</v>
      </c>
    </row>
    <row r="51" spans="1:4" x14ac:dyDescent="0.35">
      <c r="A51" t="s">
        <v>95</v>
      </c>
      <c r="C51">
        <v>1.27</v>
      </c>
      <c r="D51">
        <v>1.52</v>
      </c>
    </row>
    <row r="52" spans="1:4" x14ac:dyDescent="0.35">
      <c r="A52" t="s">
        <v>96</v>
      </c>
      <c r="C52">
        <v>2.13</v>
      </c>
      <c r="D52">
        <v>1.98</v>
      </c>
    </row>
    <row r="53" spans="1:4" x14ac:dyDescent="0.35">
      <c r="A53" t="s">
        <v>96</v>
      </c>
      <c r="C53">
        <v>2.31</v>
      </c>
      <c r="D53">
        <v>2.19</v>
      </c>
    </row>
    <row r="54" spans="1:4" x14ac:dyDescent="0.35">
      <c r="A54" t="s">
        <v>96</v>
      </c>
      <c r="C54">
        <v>2.13</v>
      </c>
      <c r="D54">
        <v>2.31</v>
      </c>
    </row>
    <row r="58" spans="1:4" x14ac:dyDescent="0.35">
      <c r="A58" t="s">
        <v>12</v>
      </c>
    </row>
    <row r="59" spans="1:4" x14ac:dyDescent="0.35">
      <c r="A59" t="s">
        <v>92</v>
      </c>
      <c r="C59" t="s">
        <v>11</v>
      </c>
    </row>
    <row r="60" spans="1:4" x14ac:dyDescent="0.35">
      <c r="A60" t="s">
        <v>91</v>
      </c>
      <c r="C60">
        <v>221.4</v>
      </c>
      <c r="D60">
        <v>221.4</v>
      </c>
    </row>
    <row r="61" spans="1:4" x14ac:dyDescent="0.35">
      <c r="A61" t="s">
        <v>91</v>
      </c>
      <c r="C61">
        <v>210.3</v>
      </c>
      <c r="D61">
        <v>235</v>
      </c>
    </row>
    <row r="62" spans="1:4" x14ac:dyDescent="0.35">
      <c r="A62" t="s">
        <v>93</v>
      </c>
      <c r="C62">
        <v>175.5</v>
      </c>
      <c r="D62">
        <v>175.5</v>
      </c>
    </row>
    <row r="63" spans="1:4" x14ac:dyDescent="0.35">
      <c r="A63" t="s">
        <v>93</v>
      </c>
      <c r="C63">
        <v>175.5</v>
      </c>
      <c r="D63">
        <v>185</v>
      </c>
    </row>
    <row r="64" spans="1:4" x14ac:dyDescent="0.35">
      <c r="A64" t="s">
        <v>93</v>
      </c>
      <c r="C64">
        <v>195.3</v>
      </c>
      <c r="D64">
        <v>195.3</v>
      </c>
    </row>
    <row r="65" spans="1:4" x14ac:dyDescent="0.35">
      <c r="A65" t="s">
        <v>94</v>
      </c>
      <c r="C65">
        <v>171</v>
      </c>
      <c r="D65">
        <v>171</v>
      </c>
    </row>
    <row r="66" spans="1:4" x14ac:dyDescent="0.35">
      <c r="A66" t="s">
        <v>94</v>
      </c>
      <c r="C66">
        <v>210</v>
      </c>
      <c r="D66">
        <v>210</v>
      </c>
    </row>
    <row r="67" spans="1:4" x14ac:dyDescent="0.35">
      <c r="A67" t="s">
        <v>95</v>
      </c>
      <c r="C67">
        <v>218</v>
      </c>
      <c r="D67">
        <v>218</v>
      </c>
    </row>
    <row r="68" spans="1:4" x14ac:dyDescent="0.35">
      <c r="A68" t="s">
        <v>95</v>
      </c>
      <c r="C68">
        <v>214.2</v>
      </c>
      <c r="D68">
        <v>193</v>
      </c>
    </row>
    <row r="69" spans="1:4" x14ac:dyDescent="0.35">
      <c r="A69" t="s">
        <v>95</v>
      </c>
      <c r="C69">
        <v>205.2</v>
      </c>
      <c r="D69">
        <v>205.2</v>
      </c>
    </row>
    <row r="70" spans="1:4" x14ac:dyDescent="0.35">
      <c r="A70" t="s">
        <v>96</v>
      </c>
      <c r="C70">
        <v>196.8</v>
      </c>
      <c r="D70">
        <v>217</v>
      </c>
    </row>
    <row r="71" spans="1:4" x14ac:dyDescent="0.35">
      <c r="A71" t="s">
        <v>96</v>
      </c>
      <c r="C71">
        <v>203.7</v>
      </c>
      <c r="D71">
        <v>191</v>
      </c>
    </row>
    <row r="72" spans="1:4" x14ac:dyDescent="0.35">
      <c r="A72" t="s">
        <v>96</v>
      </c>
      <c r="C72">
        <v>195.9</v>
      </c>
      <c r="D72">
        <v>195.9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Fungal biomass</vt:lpstr>
      <vt:lpstr>Ergosterol amount</vt:lpstr>
      <vt:lpstr>TPA amount</vt:lpstr>
      <vt:lpstr>CAT and SOD activity</vt:lpstr>
      <vt:lpstr>Phospholipids</vt:lpstr>
      <vt:lpstr>Pesticides degradation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Przemysław Bernat</cp:lastModifiedBy>
  <cp:revision/>
  <dcterms:created xsi:type="dcterms:W3CDTF">2024-07-01T10:45:11Z</dcterms:created>
  <dcterms:modified xsi:type="dcterms:W3CDTF">2024-07-08T07:43:08Z</dcterms:modified>
  <cp:category/>
  <cp:contentStatus/>
</cp:coreProperties>
</file>