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amil\Desktop\"/>
    </mc:Choice>
  </mc:AlternateContent>
  <xr:revisionPtr revIDLastSave="0" documentId="13_ncr:1_{3E3C6845-9CB4-47DD-B328-44691A8E80C9}" xr6:coauthVersionLast="47" xr6:coauthVersionMax="47" xr10:uidLastSave="{00000000-0000-0000-0000-000000000000}"/>
  <bookViews>
    <workbookView xWindow="-108" yWindow="-108" windowWidth="23256" windowHeight="12456" firstSheet="5" activeTab="14" xr2:uid="{00000000-000D-0000-FFFF-FFFF00000000}"/>
  </bookViews>
  <sheets>
    <sheet name="uAutoLab" sheetId="1" r:id="rId1"/>
    <sheet name="emstat" sheetId="2" r:id="rId2"/>
    <sheet name="Autolab302N" sheetId="3" r:id="rId3"/>
    <sheet name="MAutolab 101" sheetId="4" r:id="rId4"/>
    <sheet name="Dropsens" sheetId="5" r:id="rId5"/>
    <sheet name="8-7" sheetId="6" r:id="rId6"/>
    <sheet name="8-8" sheetId="7" r:id="rId7"/>
    <sheet name="8-9" sheetId="8" r:id="rId8"/>
    <sheet name="8-11" sheetId="9" r:id="rId9"/>
    <sheet name="8-12" sheetId="10" r:id="rId10"/>
    <sheet name="8-13" sheetId="11" r:id="rId11"/>
    <sheet name="8-14" sheetId="12" r:id="rId12"/>
    <sheet name="8-15" sheetId="13" r:id="rId13"/>
    <sheet name="8-16" sheetId="14" r:id="rId14"/>
    <sheet name="8-17" sheetId="15" r:id="rId15"/>
    <sheet name="8-18" sheetId="16" r:id="rId16"/>
    <sheet name="8'-4" sheetId="17" r:id="rId17"/>
    <sheet name="8''-7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6" i="4"/>
  <c r="E5" i="3"/>
  <c r="E6" i="3"/>
  <c r="E7" i="3"/>
  <c r="E8" i="3"/>
  <c r="E9" i="3"/>
  <c r="E10" i="3"/>
  <c r="E11" i="3"/>
  <c r="E12" i="3"/>
  <c r="E13" i="3"/>
  <c r="E14" i="3"/>
  <c r="E15" i="3"/>
  <c r="E16" i="3"/>
  <c r="E4" i="3"/>
  <c r="E10" i="2"/>
  <c r="E11" i="2"/>
  <c r="E12" i="2"/>
  <c r="E13" i="2"/>
  <c r="E14" i="2"/>
  <c r="E15" i="2"/>
  <c r="E16" i="2"/>
  <c r="E9" i="2"/>
  <c r="E10" i="5"/>
  <c r="E11" i="5"/>
  <c r="E12" i="5"/>
  <c r="E13" i="5"/>
  <c r="E14" i="5"/>
  <c r="E15" i="5"/>
  <c r="E16" i="5"/>
  <c r="E9" i="5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G23" i="18"/>
  <c r="H23" i="18" s="1"/>
  <c r="G22" i="18"/>
  <c r="H22" i="18" s="1"/>
  <c r="G21" i="18"/>
  <c r="H21" i="18" s="1"/>
  <c r="G20" i="18"/>
  <c r="H20" i="18" s="1"/>
  <c r="G19" i="18"/>
  <c r="H19" i="18" s="1"/>
  <c r="G18" i="18"/>
  <c r="H18" i="18" s="1"/>
  <c r="J9" i="18"/>
  <c r="I9" i="18"/>
  <c r="H9" i="18"/>
  <c r="F9" i="18"/>
  <c r="C9" i="18"/>
  <c r="E9" i="18" s="1"/>
  <c r="J8" i="18"/>
  <c r="I8" i="18"/>
  <c r="F8" i="18"/>
  <c r="C8" i="18"/>
  <c r="J7" i="18"/>
  <c r="I7" i="18"/>
  <c r="F7" i="18"/>
  <c r="C7" i="18"/>
  <c r="E7" i="18" s="1"/>
  <c r="J6" i="18"/>
  <c r="I6" i="18"/>
  <c r="F6" i="18"/>
  <c r="C6" i="18"/>
  <c r="H6" i="18" s="1"/>
  <c r="J5" i="18"/>
  <c r="I5" i="18"/>
  <c r="H5" i="18"/>
  <c r="F5" i="18"/>
  <c r="C5" i="18"/>
  <c r="E5" i="18" s="1"/>
  <c r="J4" i="18"/>
  <c r="I4" i="18"/>
  <c r="F4" i="18"/>
  <c r="C4" i="18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J9" i="17"/>
  <c r="I9" i="17"/>
  <c r="H9" i="17"/>
  <c r="F9" i="17"/>
  <c r="C9" i="17"/>
  <c r="E9" i="17" s="1"/>
  <c r="J8" i="17"/>
  <c r="I8" i="17"/>
  <c r="F8" i="17"/>
  <c r="C8" i="17"/>
  <c r="J7" i="17"/>
  <c r="I7" i="17"/>
  <c r="F7" i="17"/>
  <c r="C7" i="17"/>
  <c r="H7" i="17" s="1"/>
  <c r="J6" i="17"/>
  <c r="I6" i="17"/>
  <c r="F6" i="17"/>
  <c r="C6" i="17"/>
  <c r="H6" i="17" s="1"/>
  <c r="J5" i="17"/>
  <c r="I5" i="17"/>
  <c r="H5" i="17"/>
  <c r="F5" i="17"/>
  <c r="C5" i="17"/>
  <c r="E5" i="17" s="1"/>
  <c r="J4" i="17"/>
  <c r="I4" i="17"/>
  <c r="F4" i="17"/>
  <c r="C4" i="17"/>
  <c r="H23" i="16"/>
  <c r="G23" i="16"/>
  <c r="H22" i="16"/>
  <c r="G22" i="16"/>
  <c r="H21" i="16"/>
  <c r="G21" i="16"/>
  <c r="H20" i="16"/>
  <c r="G20" i="16"/>
  <c r="H19" i="16"/>
  <c r="G19" i="16"/>
  <c r="H18" i="16"/>
  <c r="G18" i="16"/>
  <c r="J9" i="16"/>
  <c r="I9" i="16"/>
  <c r="H9" i="16"/>
  <c r="F9" i="16"/>
  <c r="C9" i="16"/>
  <c r="E9" i="16" s="1"/>
  <c r="J8" i="16"/>
  <c r="I8" i="16"/>
  <c r="F8" i="16"/>
  <c r="C8" i="16"/>
  <c r="J7" i="16"/>
  <c r="I7" i="16"/>
  <c r="F7" i="16"/>
  <c r="C7" i="16"/>
  <c r="H7" i="16" s="1"/>
  <c r="J6" i="16"/>
  <c r="I6" i="16"/>
  <c r="F6" i="16"/>
  <c r="C6" i="16"/>
  <c r="H6" i="16" s="1"/>
  <c r="J5" i="16"/>
  <c r="I5" i="16"/>
  <c r="H5" i="16"/>
  <c r="F5" i="16"/>
  <c r="C5" i="16"/>
  <c r="E5" i="16" s="1"/>
  <c r="J4" i="16"/>
  <c r="I4" i="16"/>
  <c r="F4" i="16"/>
  <c r="C4" i="16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J9" i="15"/>
  <c r="I9" i="15"/>
  <c r="H9" i="15"/>
  <c r="F9" i="15"/>
  <c r="C9" i="15"/>
  <c r="E9" i="15" s="1"/>
  <c r="J8" i="15"/>
  <c r="I8" i="15"/>
  <c r="F8" i="15"/>
  <c r="C8" i="15"/>
  <c r="J7" i="15"/>
  <c r="I7" i="15"/>
  <c r="F7" i="15"/>
  <c r="C7" i="15"/>
  <c r="H7" i="15" s="1"/>
  <c r="J6" i="15"/>
  <c r="I6" i="15"/>
  <c r="F6" i="15"/>
  <c r="C6" i="15"/>
  <c r="H6" i="15" s="1"/>
  <c r="J5" i="15"/>
  <c r="I5" i="15"/>
  <c r="H5" i="15"/>
  <c r="F5" i="15"/>
  <c r="C5" i="15"/>
  <c r="E5" i="15" s="1"/>
  <c r="J4" i="15"/>
  <c r="I4" i="15"/>
  <c r="F4" i="15"/>
  <c r="C4" i="15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J9" i="14"/>
  <c r="I9" i="14"/>
  <c r="H9" i="14"/>
  <c r="F9" i="14"/>
  <c r="C9" i="14"/>
  <c r="E9" i="14" s="1"/>
  <c r="J8" i="14"/>
  <c r="I8" i="14"/>
  <c r="F8" i="14"/>
  <c r="C8" i="14"/>
  <c r="J7" i="14"/>
  <c r="I7" i="14"/>
  <c r="F7" i="14"/>
  <c r="C7" i="14"/>
  <c r="H7" i="14" s="1"/>
  <c r="J6" i="14"/>
  <c r="I6" i="14"/>
  <c r="F6" i="14"/>
  <c r="C6" i="14"/>
  <c r="H6" i="14" s="1"/>
  <c r="J5" i="14"/>
  <c r="I5" i="14"/>
  <c r="H5" i="14"/>
  <c r="F5" i="14"/>
  <c r="C5" i="14"/>
  <c r="E5" i="14" s="1"/>
  <c r="J4" i="14"/>
  <c r="I4" i="14"/>
  <c r="F4" i="14"/>
  <c r="C4" i="14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J9" i="13"/>
  <c r="I9" i="13"/>
  <c r="H9" i="13"/>
  <c r="F9" i="13"/>
  <c r="C9" i="13"/>
  <c r="E9" i="13" s="1"/>
  <c r="J8" i="13"/>
  <c r="I8" i="13"/>
  <c r="F8" i="13"/>
  <c r="C8" i="13"/>
  <c r="J7" i="13"/>
  <c r="I7" i="13"/>
  <c r="F7" i="13"/>
  <c r="C7" i="13"/>
  <c r="H7" i="13" s="1"/>
  <c r="J6" i="13"/>
  <c r="I6" i="13"/>
  <c r="F6" i="13"/>
  <c r="C6" i="13"/>
  <c r="H6" i="13" s="1"/>
  <c r="J5" i="13"/>
  <c r="I5" i="13"/>
  <c r="H5" i="13"/>
  <c r="F5" i="13"/>
  <c r="C5" i="13"/>
  <c r="E5" i="13" s="1"/>
  <c r="J4" i="13"/>
  <c r="I4" i="13"/>
  <c r="F4" i="13"/>
  <c r="C4" i="13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J9" i="12"/>
  <c r="I9" i="12"/>
  <c r="H9" i="12"/>
  <c r="F9" i="12"/>
  <c r="C9" i="12"/>
  <c r="E9" i="12" s="1"/>
  <c r="J8" i="12"/>
  <c r="I8" i="12"/>
  <c r="F8" i="12"/>
  <c r="C8" i="12"/>
  <c r="J7" i="12"/>
  <c r="I7" i="12"/>
  <c r="F7" i="12"/>
  <c r="C7" i="12"/>
  <c r="E7" i="12" s="1"/>
  <c r="J6" i="12"/>
  <c r="I6" i="12"/>
  <c r="F6" i="12"/>
  <c r="C6" i="12"/>
  <c r="H6" i="12" s="1"/>
  <c r="J5" i="12"/>
  <c r="I5" i="12"/>
  <c r="H5" i="12"/>
  <c r="F5" i="12"/>
  <c r="C5" i="12"/>
  <c r="E5" i="12" s="1"/>
  <c r="J4" i="12"/>
  <c r="I4" i="12"/>
  <c r="F4" i="12"/>
  <c r="C4" i="12"/>
  <c r="G23" i="11"/>
  <c r="H23" i="11" s="1"/>
  <c r="G22" i="11"/>
  <c r="H22" i="11" s="1"/>
  <c r="G21" i="11"/>
  <c r="H21" i="11" s="1"/>
  <c r="H20" i="11"/>
  <c r="G20" i="11"/>
  <c r="G19" i="11"/>
  <c r="H19" i="11" s="1"/>
  <c r="G18" i="11"/>
  <c r="H18" i="11" s="1"/>
  <c r="J9" i="11"/>
  <c r="I9" i="11"/>
  <c r="H9" i="11"/>
  <c r="F9" i="11"/>
  <c r="C9" i="11"/>
  <c r="E9" i="11" s="1"/>
  <c r="J8" i="11"/>
  <c r="I8" i="11"/>
  <c r="F8" i="11"/>
  <c r="C8" i="11"/>
  <c r="H8" i="11" s="1"/>
  <c r="J7" i="11"/>
  <c r="I7" i="11"/>
  <c r="F7" i="11"/>
  <c r="C7" i="11"/>
  <c r="E7" i="11" s="1"/>
  <c r="J6" i="11"/>
  <c r="I6" i="11"/>
  <c r="F6" i="11"/>
  <c r="C6" i="11"/>
  <c r="H6" i="11" s="1"/>
  <c r="J5" i="11"/>
  <c r="I5" i="11"/>
  <c r="H5" i="11"/>
  <c r="F5" i="11"/>
  <c r="C5" i="11"/>
  <c r="E5" i="11" s="1"/>
  <c r="J4" i="11"/>
  <c r="I4" i="11"/>
  <c r="F4" i="11"/>
  <c r="E4" i="11"/>
  <c r="C4" i="11"/>
  <c r="H4" i="11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J9" i="10"/>
  <c r="I9" i="10"/>
  <c r="H9" i="10"/>
  <c r="F9" i="10"/>
  <c r="C9" i="10"/>
  <c r="E9" i="10" s="1"/>
  <c r="J8" i="10"/>
  <c r="I8" i="10"/>
  <c r="F8" i="10"/>
  <c r="E8" i="10"/>
  <c r="C8" i="10"/>
  <c r="H8" i="10" s="1"/>
  <c r="J7" i="10"/>
  <c r="I7" i="10"/>
  <c r="F7" i="10"/>
  <c r="C7" i="10"/>
  <c r="E7" i="10" s="1"/>
  <c r="J6" i="10"/>
  <c r="I6" i="10"/>
  <c r="F6" i="10"/>
  <c r="C6" i="10"/>
  <c r="H6" i="10" s="1"/>
  <c r="J5" i="10"/>
  <c r="I5" i="10"/>
  <c r="H5" i="10"/>
  <c r="F5" i="10"/>
  <c r="C5" i="10"/>
  <c r="E5" i="10" s="1"/>
  <c r="J4" i="10"/>
  <c r="I4" i="10"/>
  <c r="F4" i="10"/>
  <c r="C4" i="10"/>
  <c r="H4" i="10" s="1"/>
  <c r="G22" i="9"/>
  <c r="H22" i="9" s="1"/>
  <c r="G21" i="9"/>
  <c r="H21" i="9" s="1"/>
  <c r="G20" i="9"/>
  <c r="H20" i="9" s="1"/>
  <c r="H19" i="9"/>
  <c r="G19" i="9"/>
  <c r="G18" i="9"/>
  <c r="H18" i="9" s="1"/>
  <c r="G17" i="9"/>
  <c r="H17" i="9" s="1"/>
  <c r="J9" i="9"/>
  <c r="I9" i="9"/>
  <c r="H9" i="9"/>
  <c r="F9" i="9"/>
  <c r="C9" i="9"/>
  <c r="E9" i="9" s="1"/>
  <c r="J8" i="9"/>
  <c r="I8" i="9"/>
  <c r="F8" i="9"/>
  <c r="C8" i="9"/>
  <c r="H8" i="9" s="1"/>
  <c r="J7" i="9"/>
  <c r="I7" i="9"/>
  <c r="F7" i="9"/>
  <c r="C7" i="9"/>
  <c r="E7" i="9" s="1"/>
  <c r="J6" i="9"/>
  <c r="I6" i="9"/>
  <c r="F6" i="9"/>
  <c r="C6" i="9"/>
  <c r="H6" i="9" s="1"/>
  <c r="J5" i="9"/>
  <c r="I5" i="9"/>
  <c r="H5" i="9"/>
  <c r="F5" i="9"/>
  <c r="C5" i="9"/>
  <c r="E5" i="9" s="1"/>
  <c r="J4" i="9"/>
  <c r="I4" i="9"/>
  <c r="F4" i="9"/>
  <c r="C4" i="9"/>
  <c r="H4" i="9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J9" i="8"/>
  <c r="I9" i="8"/>
  <c r="H9" i="8"/>
  <c r="F9" i="8"/>
  <c r="C9" i="8"/>
  <c r="E9" i="8" s="1"/>
  <c r="J8" i="8"/>
  <c r="I8" i="8"/>
  <c r="F8" i="8"/>
  <c r="C8" i="8"/>
  <c r="H8" i="8" s="1"/>
  <c r="J7" i="8"/>
  <c r="I7" i="8"/>
  <c r="F7" i="8"/>
  <c r="C7" i="8"/>
  <c r="H7" i="8" s="1"/>
  <c r="J6" i="8"/>
  <c r="I6" i="8"/>
  <c r="F6" i="8"/>
  <c r="C6" i="8"/>
  <c r="H6" i="8" s="1"/>
  <c r="J5" i="8"/>
  <c r="I5" i="8"/>
  <c r="H5" i="8"/>
  <c r="F5" i="8"/>
  <c r="C5" i="8"/>
  <c r="E5" i="8" s="1"/>
  <c r="J4" i="8"/>
  <c r="I4" i="8"/>
  <c r="F4" i="8"/>
  <c r="C4" i="8"/>
  <c r="H4" i="8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J9" i="7"/>
  <c r="I9" i="7"/>
  <c r="F9" i="7"/>
  <c r="C9" i="7"/>
  <c r="E9" i="7" s="1"/>
  <c r="J8" i="7"/>
  <c r="I8" i="7"/>
  <c r="F8" i="7"/>
  <c r="C8" i="7"/>
  <c r="H8" i="7" s="1"/>
  <c r="J7" i="7"/>
  <c r="I7" i="7"/>
  <c r="F7" i="7"/>
  <c r="C7" i="7"/>
  <c r="H7" i="7" s="1"/>
  <c r="J6" i="7"/>
  <c r="I6" i="7"/>
  <c r="F6" i="7"/>
  <c r="C6" i="7"/>
  <c r="H6" i="7" s="1"/>
  <c r="J5" i="7"/>
  <c r="I5" i="7"/>
  <c r="F5" i="7"/>
  <c r="C5" i="7"/>
  <c r="E5" i="7" s="1"/>
  <c r="J4" i="7"/>
  <c r="I4" i="7"/>
  <c r="F4" i="7"/>
  <c r="C4" i="7"/>
  <c r="H4" i="7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J9" i="6"/>
  <c r="I9" i="6"/>
  <c r="H9" i="6"/>
  <c r="F9" i="6"/>
  <c r="C9" i="6"/>
  <c r="E9" i="6" s="1"/>
  <c r="J8" i="6"/>
  <c r="I8" i="6"/>
  <c r="F8" i="6"/>
  <c r="C8" i="6"/>
  <c r="H8" i="6" s="1"/>
  <c r="J7" i="6"/>
  <c r="I7" i="6"/>
  <c r="F7" i="6"/>
  <c r="C7" i="6"/>
  <c r="E7" i="6" s="1"/>
  <c r="J6" i="6"/>
  <c r="I6" i="6"/>
  <c r="F6" i="6"/>
  <c r="C6" i="6"/>
  <c r="H6" i="6" s="1"/>
  <c r="J5" i="6"/>
  <c r="I5" i="6"/>
  <c r="H5" i="6"/>
  <c r="F5" i="6"/>
  <c r="C5" i="6"/>
  <c r="E5" i="6" s="1"/>
  <c r="J4" i="6"/>
  <c r="I4" i="6"/>
  <c r="F4" i="6"/>
  <c r="C4" i="6"/>
  <c r="H4" i="6" s="1"/>
  <c r="H5" i="7" l="1"/>
  <c r="H9" i="7"/>
  <c r="E8" i="7"/>
  <c r="E8" i="17"/>
  <c r="H8" i="17"/>
  <c r="E4" i="9"/>
  <c r="H4" i="13"/>
  <c r="E4" i="13"/>
  <c r="E8" i="12"/>
  <c r="H8" i="12"/>
  <c r="H8" i="16"/>
  <c r="E8" i="16"/>
  <c r="E4" i="7"/>
  <c r="E8" i="9"/>
  <c r="E4" i="18"/>
  <c r="H4" i="18"/>
  <c r="E8" i="11"/>
  <c r="H4" i="15"/>
  <c r="E4" i="15"/>
  <c r="E8" i="6"/>
  <c r="H8" i="15"/>
  <c r="E8" i="15"/>
  <c r="E4" i="10"/>
  <c r="E8" i="8"/>
  <c r="H8" i="18"/>
  <c r="E8" i="18"/>
  <c r="H4" i="14"/>
  <c r="E4" i="14"/>
  <c r="E8" i="13"/>
  <c r="H8" i="13"/>
  <c r="E4" i="17"/>
  <c r="H4" i="17"/>
  <c r="E4" i="6"/>
  <c r="H4" i="12"/>
  <c r="E4" i="12"/>
  <c r="H4" i="16"/>
  <c r="E4" i="16"/>
  <c r="H8" i="14"/>
  <c r="E8" i="14"/>
  <c r="E4" i="8"/>
  <c r="E7" i="13"/>
  <c r="E7" i="15"/>
  <c r="E7" i="17"/>
  <c r="E7" i="7"/>
  <c r="E7" i="8"/>
  <c r="E7" i="14"/>
  <c r="E7" i="16"/>
  <c r="E6" i="6"/>
  <c r="H7" i="6"/>
  <c r="E6" i="7"/>
  <c r="E6" i="8"/>
  <c r="E6" i="9"/>
  <c r="H7" i="9"/>
  <c r="E6" i="10"/>
  <c r="H7" i="10"/>
  <c r="E6" i="11"/>
  <c r="H7" i="11"/>
  <c r="E6" i="12"/>
  <c r="H7" i="12"/>
  <c r="E6" i="13"/>
  <c r="E6" i="14"/>
  <c r="E6" i="15"/>
  <c r="E6" i="16"/>
  <c r="E6" i="17"/>
  <c r="E6" i="18"/>
  <c r="H7" i="18"/>
</calcChain>
</file>

<file path=xl/sharedStrings.xml><?xml version="1.0" encoding="utf-8"?>
<sst xmlns="http://schemas.openxmlformats.org/spreadsheetml/2006/main" count="254" uniqueCount="23">
  <si>
    <t xml:space="preserve">Stęznia </t>
  </si>
  <si>
    <t>Pomia1</t>
  </si>
  <si>
    <t>Pomiar2</t>
  </si>
  <si>
    <t>Pomiar3</t>
  </si>
  <si>
    <t>r1 2 mg</t>
  </si>
  <si>
    <t>scan rate</t>
  </si>
  <si>
    <t>potencjał</t>
  </si>
  <si>
    <t>log v</t>
  </si>
  <si>
    <t>log prad</t>
  </si>
  <si>
    <t>prad [A]</t>
  </si>
  <si>
    <t>pierw z v</t>
  </si>
  <si>
    <t>ln prad</t>
  </si>
  <si>
    <t>pot-Eo</t>
  </si>
  <si>
    <t>Eo</t>
  </si>
  <si>
    <t>v</t>
  </si>
  <si>
    <t>Eutl</t>
  </si>
  <si>
    <t>Ered</t>
  </si>
  <si>
    <t>E1/2u</t>
  </si>
  <si>
    <t>E1/2r</t>
  </si>
  <si>
    <r>
      <t>E</t>
    </r>
    <r>
      <rPr>
        <sz val="10"/>
        <color theme="1"/>
        <rFont val="Aptos Narrow"/>
        <family val="2"/>
      </rPr>
      <t>Δ</t>
    </r>
  </si>
  <si>
    <t>EΔ*1000</t>
  </si>
  <si>
    <r>
      <t>E</t>
    </r>
    <r>
      <rPr>
        <sz val="10"/>
        <color theme="1"/>
        <rFont val="Aptos Narrow"/>
        <family val="2"/>
        <charset val="1"/>
      </rPr>
      <t>Δ</t>
    </r>
  </si>
  <si>
    <r>
      <t>E</t>
    </r>
    <r>
      <rPr>
        <sz val="10"/>
        <color theme="1"/>
        <rFont val="Aptos Narrow"/>
        <family val="2"/>
        <charset val="1"/>
      </rPr>
      <t>Δ</t>
    </r>
    <r>
      <rPr>
        <sz val="10"/>
        <color theme="1"/>
        <rFont val="Times New Roman"/>
        <family val="2"/>
        <charset val="238"/>
      </rPr>
      <t>*1000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</si>
</sst>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E+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rgb="FF000000"/>
      <name val="Times New Roman"/>
      <family val="2"/>
      <charset val="238"/>
    </font>
    <font>
      <sz val="10"/>
      <color theme="1"/>
      <name val="Times New Roman"/>
      <family val="2"/>
      <charset val="238"/>
    </font>
    <font>
      <sz val="10"/>
      <name val="Times New Roman"/>
      <family val="2"/>
      <charset val="238"/>
    </font>
    <font>
      <sz val="10"/>
      <color theme="1"/>
      <name val="Aptos Narrow"/>
      <family val="2"/>
    </font>
    <font>
      <sz val="10"/>
      <color theme="1"/>
      <name val="Aptos Narrow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AEAAAA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3" borderId="0" xfId="1" applyFont="1" applyFill="1" applyAlignment="1">
      <alignment horizontal="center"/>
    </xf>
    <xf numFmtId="0" fontId="4" fillId="4" borderId="0" xfId="1" applyFont="1" applyFill="1" applyAlignment="1">
      <alignment horizontal="center"/>
    </xf>
    <xf numFmtId="0" fontId="4" fillId="4" borderId="0" xfId="1" applyFont="1" applyFill="1"/>
    <xf numFmtId="0" fontId="4" fillId="5" borderId="0" xfId="1" applyFont="1" applyFill="1" applyAlignment="1">
      <alignment horizontal="center"/>
    </xf>
    <xf numFmtId="0" fontId="4" fillId="6" borderId="0" xfId="1" applyFont="1" applyFill="1" applyAlignment="1">
      <alignment horizontal="center"/>
    </xf>
    <xf numFmtId="0" fontId="4" fillId="7" borderId="0" xfId="1" applyFont="1" applyFill="1" applyAlignment="1">
      <alignment horizontal="center"/>
    </xf>
    <xf numFmtId="0" fontId="4" fillId="7" borderId="0" xfId="1" applyFont="1" applyFill="1"/>
    <xf numFmtId="0" fontId="3" fillId="0" borderId="0" xfId="1" applyFont="1"/>
    <xf numFmtId="2" fontId="3" fillId="0" borderId="0" xfId="1" applyNumberFormat="1" applyFont="1"/>
    <xf numFmtId="11" fontId="3" fillId="8" borderId="0" xfId="1" applyNumberFormat="1" applyFont="1" applyFill="1"/>
    <xf numFmtId="11" fontId="3" fillId="0" borderId="0" xfId="1" applyNumberFormat="1" applyFont="1"/>
    <xf numFmtId="0" fontId="3" fillId="9" borderId="0" xfId="1" applyFont="1" applyFill="1"/>
    <xf numFmtId="0" fontId="2" fillId="2" borderId="0" xfId="1" applyFont="1" applyFill="1" applyAlignment="1">
      <alignment horizontal="center" vertical="center" textRotation="255"/>
    </xf>
  </cellXfs>
  <cellStyles count="2">
    <cellStyle name="Normalny" xfId="0" builtinId="0"/>
    <cellStyle name="Normalny 2" xfId="1" xr:uid="{A33575B7-F0B8-4A07-AC91-3D136C77A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S=f©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4735783027121614E-2"/>
                  <c:y val="-4.1666666666666669E-4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uAutoLab!#REF!</c:f>
            </c:numRef>
          </c:xVal>
          <c:yVal>
            <c:numRef>
              <c:f>uAutoLab!#REF!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84-4FF5-8AF8-9661740A1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993215"/>
        <c:axId val="43691888"/>
      </c:scatterChart>
      <c:valAx>
        <c:axId val="1144993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691888"/>
        <c:crosses val="autoZero"/>
        <c:crossBetween val="midCat"/>
      </c:valAx>
      <c:valAx>
        <c:axId val="4369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449932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</xdr:colOff>
      <xdr:row>28</xdr:row>
      <xdr:rowOff>0</xdr:rowOff>
    </xdr:from>
    <xdr:to>
      <xdr:col>20</xdr:col>
      <xdr:colOff>480060</xdr:colOff>
      <xdr:row>28</xdr:row>
      <xdr:rowOff>11430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A24F3E6-DDC1-7888-17BB-7B487B0A6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I6" sqref="I6"/>
    </sheetView>
  </sheetViews>
  <sheetFormatPr defaultRowHeight="14.4" x14ac:dyDescent="0.3"/>
  <cols>
    <col min="1" max="1" width="12" bestFit="1" customWidth="1"/>
    <col min="2" max="2" width="12" customWidth="1"/>
    <col min="7" max="7" width="12" bestFit="1" customWidth="1"/>
    <col min="8" max="8" width="10.6640625" customWidth="1"/>
    <col min="9" max="9" width="11.21875" customWidth="1"/>
    <col min="10" max="10" width="11.109375" customWidth="1"/>
    <col min="24" max="24" width="12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</row>
    <row r="2" spans="1:10" x14ac:dyDescent="0.3">
      <c r="A2" s="1">
        <v>9.9999999999999995E-7</v>
      </c>
      <c r="B2" s="1">
        <v>2.2300000000000001E-8</v>
      </c>
      <c r="C2" s="1">
        <v>2.2099999999999999E-8</v>
      </c>
      <c r="D2" s="1">
        <v>2.48E-8</v>
      </c>
      <c r="E2" s="1">
        <f>AVERAGE(B2:D2)</f>
        <v>2.3066666666666665E-8</v>
      </c>
      <c r="G2" s="3"/>
      <c r="H2" s="3"/>
      <c r="I2" s="3"/>
      <c r="J2" s="2"/>
    </row>
    <row r="3" spans="1:10" x14ac:dyDescent="0.3">
      <c r="A3" s="1">
        <v>1.9999999999999999E-6</v>
      </c>
      <c r="B3" s="1">
        <v>4.1899999999999998E-8</v>
      </c>
      <c r="C3" s="1">
        <v>4.1500000000000001E-8</v>
      </c>
      <c r="D3" s="1">
        <v>4.0200000000000003E-8</v>
      </c>
      <c r="E3" s="1">
        <f t="shared" ref="E3:E16" si="0">AVERAGE(B3:D3)</f>
        <v>4.1199999999999998E-8</v>
      </c>
      <c r="G3" s="3"/>
      <c r="H3" s="3"/>
      <c r="I3" s="3"/>
      <c r="J3" s="2"/>
    </row>
    <row r="4" spans="1:10" x14ac:dyDescent="0.3">
      <c r="A4" s="1">
        <v>3.0000000000000001E-6</v>
      </c>
      <c r="B4" s="1">
        <v>6.6800000000000003E-8</v>
      </c>
      <c r="C4" s="1">
        <v>6.9100000000000003E-8</v>
      </c>
      <c r="D4" s="1">
        <v>7.1E-8</v>
      </c>
      <c r="E4" s="1">
        <f t="shared" si="0"/>
        <v>6.8966666666666656E-8</v>
      </c>
      <c r="G4" s="3"/>
      <c r="H4" s="3"/>
      <c r="I4" s="3"/>
      <c r="J4" s="2"/>
    </row>
    <row r="5" spans="1:10" x14ac:dyDescent="0.3">
      <c r="A5" s="1">
        <v>3.9999999999999998E-6</v>
      </c>
      <c r="B5" s="1">
        <v>1.08E-7</v>
      </c>
      <c r="C5" s="1">
        <v>1.14E-7</v>
      </c>
      <c r="D5" s="1">
        <v>1.2800000000000001E-7</v>
      </c>
      <c r="E5" s="1">
        <f t="shared" si="0"/>
        <v>1.1666666666666668E-7</v>
      </c>
      <c r="G5" s="3"/>
      <c r="H5" s="3"/>
      <c r="I5" s="3"/>
      <c r="J5" s="2"/>
    </row>
    <row r="6" spans="1:10" x14ac:dyDescent="0.3">
      <c r="A6" s="1">
        <v>5.0000000000000004E-6</v>
      </c>
      <c r="B6" s="1">
        <v>1.37E-7</v>
      </c>
      <c r="C6" s="1">
        <v>1.5099999999999999E-7</v>
      </c>
      <c r="D6" s="1">
        <v>1.67E-7</v>
      </c>
      <c r="E6" s="1">
        <f t="shared" si="0"/>
        <v>1.5166666666666666E-7</v>
      </c>
      <c r="G6" s="3"/>
      <c r="H6" s="3"/>
      <c r="I6" s="3"/>
      <c r="J6" s="2"/>
    </row>
    <row r="7" spans="1:10" x14ac:dyDescent="0.3">
      <c r="A7" s="1">
        <v>6.0000000000000002E-6</v>
      </c>
      <c r="B7" s="1">
        <v>1.7599999999999999E-7</v>
      </c>
      <c r="C7" s="1">
        <v>1.9399999999999999E-7</v>
      </c>
      <c r="D7" s="1">
        <v>2.03E-7</v>
      </c>
      <c r="E7" s="1">
        <f t="shared" si="0"/>
        <v>1.9099999999999998E-7</v>
      </c>
      <c r="G7" s="3"/>
      <c r="H7" s="3"/>
      <c r="I7" s="3"/>
      <c r="J7" s="2"/>
    </row>
    <row r="8" spans="1:10" x14ac:dyDescent="0.3">
      <c r="A8" s="1">
        <v>7.9999999999999996E-6</v>
      </c>
      <c r="B8" s="1">
        <v>2.4699999999999998E-7</v>
      </c>
      <c r="C8" s="1">
        <v>2.6399999999999998E-7</v>
      </c>
      <c r="D8" s="1">
        <v>2.8999999999999998E-7</v>
      </c>
      <c r="E8" s="1">
        <f t="shared" si="0"/>
        <v>2.67E-7</v>
      </c>
      <c r="G8" s="3"/>
      <c r="H8" s="3"/>
      <c r="I8" s="3"/>
      <c r="J8" s="2"/>
    </row>
    <row r="9" spans="1:10" x14ac:dyDescent="0.3">
      <c r="A9" s="1">
        <v>1.0000000000000001E-5</v>
      </c>
      <c r="B9" s="1">
        <v>3.1399999999999998E-7</v>
      </c>
      <c r="C9" s="1">
        <v>3.34E-7</v>
      </c>
      <c r="D9" s="1">
        <v>3.7E-7</v>
      </c>
      <c r="E9" s="1">
        <f t="shared" si="0"/>
        <v>3.3933333333333333E-7</v>
      </c>
      <c r="G9" s="3"/>
      <c r="H9" s="3"/>
      <c r="I9" s="3"/>
      <c r="J9" s="2"/>
    </row>
    <row r="10" spans="1:10" x14ac:dyDescent="0.3">
      <c r="A10" s="1">
        <v>2.0000000000000002E-5</v>
      </c>
      <c r="B10" s="1">
        <v>6.1699999999999998E-7</v>
      </c>
      <c r="C10" s="1">
        <v>6.9500000000000002E-7</v>
      </c>
      <c r="D10" s="1">
        <v>7.7899999999999997E-7</v>
      </c>
      <c r="E10" s="1">
        <f t="shared" si="0"/>
        <v>6.9699999999999995E-7</v>
      </c>
      <c r="G10" s="3"/>
      <c r="H10" s="3"/>
      <c r="I10" s="3"/>
      <c r="J10" s="2"/>
    </row>
    <row r="11" spans="1:10" x14ac:dyDescent="0.3">
      <c r="A11" s="1">
        <v>4.0000000000000003E-5</v>
      </c>
      <c r="B11" s="1">
        <v>1.33E-6</v>
      </c>
      <c r="C11" s="1">
        <v>1.44E-6</v>
      </c>
      <c r="D11" s="1">
        <v>1.5600000000000001E-6</v>
      </c>
      <c r="E11" s="1">
        <f t="shared" si="0"/>
        <v>1.4433333333333334E-6</v>
      </c>
      <c r="G11" s="3"/>
      <c r="H11" s="3"/>
      <c r="I11" s="3"/>
      <c r="J11" s="2"/>
    </row>
    <row r="12" spans="1:10" x14ac:dyDescent="0.3">
      <c r="A12" s="1">
        <v>6.0000000000000002E-5</v>
      </c>
      <c r="B12" s="1">
        <v>1.9599999999999999E-6</v>
      </c>
      <c r="C12" s="1">
        <v>2.0600000000000002E-6</v>
      </c>
      <c r="D12" s="1">
        <v>2.2199999999999999E-6</v>
      </c>
      <c r="E12" s="1">
        <f t="shared" si="0"/>
        <v>2.08E-6</v>
      </c>
      <c r="G12" s="3"/>
      <c r="H12" s="3"/>
      <c r="I12" s="3"/>
      <c r="J12" s="2"/>
    </row>
    <row r="13" spans="1:10" x14ac:dyDescent="0.3">
      <c r="A13" s="1">
        <v>8.0000000000000007E-5</v>
      </c>
      <c r="B13" s="1">
        <v>2.5500000000000001E-6</v>
      </c>
      <c r="C13" s="1">
        <v>2.65E-6</v>
      </c>
      <c r="D13" s="1">
        <v>2.8100000000000002E-6</v>
      </c>
      <c r="E13" s="1">
        <f t="shared" si="0"/>
        <v>2.6699999999999998E-6</v>
      </c>
      <c r="G13" s="3"/>
      <c r="H13" s="3"/>
      <c r="I13" s="3"/>
      <c r="J13" s="2"/>
    </row>
    <row r="14" spans="1:10" x14ac:dyDescent="0.3">
      <c r="A14" s="1">
        <v>1E-4</v>
      </c>
      <c r="B14" s="1">
        <v>3.0699999999999998E-6</v>
      </c>
      <c r="C14" s="1">
        <v>3.19E-6</v>
      </c>
      <c r="D14" s="1">
        <v>3.3299999999999999E-6</v>
      </c>
      <c r="E14" s="1">
        <f t="shared" si="0"/>
        <v>3.1966666666666664E-6</v>
      </c>
      <c r="G14" s="3"/>
      <c r="H14" s="3"/>
      <c r="I14" s="3"/>
      <c r="J14" s="2"/>
    </row>
    <row r="15" spans="1:10" x14ac:dyDescent="0.3">
      <c r="A15" s="1">
        <v>1.2E-4</v>
      </c>
      <c r="B15" s="1">
        <v>3.5499999999999999E-6</v>
      </c>
      <c r="C15" s="1">
        <v>3.6399999999999999E-6</v>
      </c>
      <c r="D15" s="1">
        <v>3.8500000000000004E-6</v>
      </c>
      <c r="E15" s="1">
        <f t="shared" si="0"/>
        <v>3.6799999999999999E-6</v>
      </c>
      <c r="G15" s="3"/>
      <c r="H15" s="3"/>
      <c r="I15" s="3"/>
      <c r="J15" s="2"/>
    </row>
    <row r="16" spans="1:10" x14ac:dyDescent="0.3">
      <c r="A16" s="1">
        <v>1.3999999999999999E-4</v>
      </c>
      <c r="B16" s="1">
        <v>3.9899999999999999E-6</v>
      </c>
      <c r="C16" s="1">
        <v>4.0199999999999996E-6</v>
      </c>
      <c r="D16" s="1">
        <v>4.1899999999999997E-6</v>
      </c>
      <c r="E16" s="1">
        <f t="shared" si="0"/>
        <v>4.0666666666666661E-6</v>
      </c>
      <c r="G16" s="3"/>
      <c r="H16" s="3"/>
      <c r="I16" s="3"/>
      <c r="J16" s="2"/>
    </row>
    <row r="18" spans="2:4" x14ac:dyDescent="0.3">
      <c r="B18" s="1"/>
      <c r="C18" s="1"/>
      <c r="D18" s="1"/>
    </row>
    <row r="20" spans="2:4" x14ac:dyDescent="0.3">
      <c r="B20" s="1"/>
      <c r="C20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19C5-BCC9-42EE-A05C-7403A0B1BDC9}">
  <dimension ref="A1:J25"/>
  <sheetViews>
    <sheetView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-4.7443657335414127</v>
      </c>
      <c r="G4" s="13">
        <v>1.8014999999999999E-5</v>
      </c>
      <c r="H4" s="11">
        <f t="shared" ref="H4:H9" si="3">SQRT(C4)</f>
        <v>0.22360679774997896</v>
      </c>
      <c r="I4" s="12">
        <f t="shared" ref="I4:I9" si="4">LN(G4)</f>
        <v>-10.924305813764217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-4.6040274522050071</v>
      </c>
      <c r="G5" s="13">
        <v>2.4887000000000001E-5</v>
      </c>
      <c r="H5" s="11">
        <f t="shared" si="3"/>
        <v>0.31622776601683794</v>
      </c>
      <c r="I5" s="12">
        <f t="shared" si="4"/>
        <v>-10.601164979182606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-4.4718549217468935</v>
      </c>
      <c r="G6" s="13">
        <v>3.3739999999999999E-5</v>
      </c>
      <c r="H6" s="11">
        <f t="shared" si="3"/>
        <v>0.44721359549995793</v>
      </c>
      <c r="I6" s="12">
        <f t="shared" si="4"/>
        <v>-10.296826480846452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-4.3966174264164559</v>
      </c>
      <c r="G7" s="13">
        <v>4.0122E-5</v>
      </c>
      <c r="H7" s="11">
        <f t="shared" si="3"/>
        <v>0.54772255750516607</v>
      </c>
      <c r="I7" s="12">
        <f t="shared" si="4"/>
        <v>-10.123585745664377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-4.3448615651886175</v>
      </c>
      <c r="G8" s="13">
        <v>4.5200000000000001E-5</v>
      </c>
      <c r="H8" s="11">
        <f t="shared" si="3"/>
        <v>0.63245553203367588</v>
      </c>
      <c r="I8" s="12">
        <f t="shared" si="4"/>
        <v>-10.004413471126089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-4.3034077407023421</v>
      </c>
      <c r="G9" s="13">
        <v>4.9727E-5</v>
      </c>
      <c r="H9" s="11">
        <f t="shared" si="3"/>
        <v>0.70710678118654757</v>
      </c>
      <c r="I9" s="12">
        <f t="shared" si="4"/>
        <v>-9.9089625128163981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x14ac:dyDescent="0.25">
      <c r="A16" s="16"/>
    </row>
    <row r="17" spans="1:8" ht="13.8" x14ac:dyDescent="0.3">
      <c r="A17" s="16"/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21</v>
      </c>
      <c r="H17" s="11" t="s">
        <v>22</v>
      </c>
    </row>
    <row r="18" spans="1:8" x14ac:dyDescent="0.25">
      <c r="A18" s="16"/>
      <c r="B18" s="11">
        <v>50</v>
      </c>
      <c r="C18" s="11">
        <v>0.32400000000000001</v>
      </c>
      <c r="D18" s="11">
        <v>0.22900000000000001</v>
      </c>
      <c r="E18" s="11">
        <v>0.26400000000000001</v>
      </c>
      <c r="F18" s="11">
        <v>0.29399999999999998</v>
      </c>
      <c r="G18" s="11">
        <f>C18-D18</f>
        <v>9.5000000000000001E-2</v>
      </c>
      <c r="H18" s="11">
        <f>G18*1000</f>
        <v>95</v>
      </c>
    </row>
    <row r="19" spans="1:8" x14ac:dyDescent="0.25">
      <c r="A19" s="16"/>
      <c r="B19" s="11">
        <v>100</v>
      </c>
      <c r="C19" s="11">
        <v>0.32900000000000001</v>
      </c>
      <c r="D19" s="11">
        <v>0.22900000000000001</v>
      </c>
      <c r="E19" s="11">
        <v>0.26400000000000001</v>
      </c>
      <c r="F19" s="11">
        <v>0.29399999999999998</v>
      </c>
      <c r="G19" s="11">
        <f t="shared" ref="G19:G23" si="6">C19-D19</f>
        <v>0.1</v>
      </c>
      <c r="H19" s="11">
        <f t="shared" ref="H19:H23" si="7">G19*1000</f>
        <v>100</v>
      </c>
    </row>
    <row r="20" spans="1:8" x14ac:dyDescent="0.25">
      <c r="A20" s="16"/>
      <c r="B20" s="11">
        <v>200</v>
      </c>
      <c r="C20" s="11">
        <v>0.33400000000000002</v>
      </c>
      <c r="D20" s="11">
        <v>0.219</v>
      </c>
      <c r="E20" s="11">
        <v>0.26900000000000002</v>
      </c>
      <c r="F20" s="11">
        <v>0.28899999999999998</v>
      </c>
      <c r="G20" s="11">
        <f t="shared" si="6"/>
        <v>0.11500000000000002</v>
      </c>
      <c r="H20" s="11">
        <f t="shared" si="7"/>
        <v>115.00000000000001</v>
      </c>
    </row>
    <row r="21" spans="1:8" x14ac:dyDescent="0.25">
      <c r="A21" s="16"/>
      <c r="B21" s="11">
        <v>300</v>
      </c>
      <c r="C21" s="11">
        <v>0.33400000000000002</v>
      </c>
      <c r="D21" s="11">
        <v>0.214</v>
      </c>
      <c r="E21" s="11">
        <v>0.26900000000000002</v>
      </c>
      <c r="F21" s="11">
        <v>0.28899999999999998</v>
      </c>
      <c r="G21" s="11">
        <f t="shared" si="6"/>
        <v>0.12000000000000002</v>
      </c>
      <c r="H21" s="11">
        <f t="shared" si="7"/>
        <v>120.00000000000003</v>
      </c>
    </row>
    <row r="22" spans="1:8" x14ac:dyDescent="0.25">
      <c r="A22" s="16"/>
      <c r="B22" s="11">
        <v>400</v>
      </c>
      <c r="C22" s="11">
        <v>0.33400000000000002</v>
      </c>
      <c r="D22" s="11">
        <v>0.214</v>
      </c>
      <c r="E22" s="11">
        <v>0.27400000000000002</v>
      </c>
      <c r="F22" s="11">
        <v>0.28399999999999997</v>
      </c>
      <c r="G22" s="11">
        <f t="shared" si="6"/>
        <v>0.12000000000000002</v>
      </c>
      <c r="H22" s="11">
        <f t="shared" si="7"/>
        <v>120.00000000000003</v>
      </c>
    </row>
    <row r="23" spans="1:8" x14ac:dyDescent="0.25">
      <c r="A23" s="16"/>
      <c r="B23" s="11">
        <v>500</v>
      </c>
      <c r="C23" s="11">
        <v>0.34899999999999998</v>
      </c>
      <c r="D23" s="11">
        <v>0.20899999999999999</v>
      </c>
      <c r="E23" s="11">
        <v>0.27400000000000002</v>
      </c>
      <c r="F23" s="11">
        <v>0.28399999999999997</v>
      </c>
      <c r="G23" s="11">
        <f t="shared" si="6"/>
        <v>0.13999999999999999</v>
      </c>
      <c r="H23" s="11">
        <f t="shared" si="7"/>
        <v>139.99999999999997</v>
      </c>
    </row>
    <row r="24" spans="1:8" x14ac:dyDescent="0.25">
      <c r="A24" s="16"/>
    </row>
    <row r="25" spans="1:8" x14ac:dyDescent="0.25">
      <c r="A25" s="16"/>
    </row>
  </sheetData>
  <mergeCells count="1">
    <mergeCell ref="A1:A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6178-1CF3-401B-831C-7B4119262281}">
  <dimension ref="A1:J25"/>
  <sheetViews>
    <sheetView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-4.7383089970650367</v>
      </c>
      <c r="G4" s="13">
        <v>1.8267999999999999E-5</v>
      </c>
      <c r="H4" s="11">
        <f t="shared" ref="H4:H9" si="3">SQRT(C4)</f>
        <v>0.22360679774997896</v>
      </c>
      <c r="I4" s="12">
        <f t="shared" ref="I4:I9" si="4">LN(G4)</f>
        <v>-10.910359662641522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-4.600655151819633</v>
      </c>
      <c r="G5" s="13">
        <v>2.5080999999999999E-5</v>
      </c>
      <c r="H5" s="11">
        <f t="shared" si="3"/>
        <v>0.31622776601683794</v>
      </c>
      <c r="I5" s="12">
        <f t="shared" si="4"/>
        <v>-10.593399970586145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-4.4657834556676699</v>
      </c>
      <c r="G6" s="13">
        <v>3.4214999999999997E-5</v>
      </c>
      <c r="H6" s="11">
        <f t="shared" si="3"/>
        <v>0.44721359549995793</v>
      </c>
      <c r="I6" s="12">
        <f t="shared" si="4"/>
        <v>-10.282846413559813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-4.3890418939010978</v>
      </c>
      <c r="G7" s="13">
        <v>4.0828000000000003E-5</v>
      </c>
      <c r="H7" s="11">
        <f t="shared" si="3"/>
        <v>0.54772255750516607</v>
      </c>
      <c r="I7" s="12">
        <f t="shared" si="4"/>
        <v>-10.106142437423022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-4.3343064634412531</v>
      </c>
      <c r="G8" s="13">
        <v>4.6312E-5</v>
      </c>
      <c r="H8" s="11">
        <f t="shared" si="3"/>
        <v>0.63245553203367588</v>
      </c>
      <c r="I8" s="12">
        <f t="shared" si="4"/>
        <v>-9.9801094511875714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-4.2949834747850275</v>
      </c>
      <c r="G9" s="13">
        <v>5.0701000000000001E-5</v>
      </c>
      <c r="H9" s="11">
        <f t="shared" si="3"/>
        <v>0.70710678118654757</v>
      </c>
      <c r="I9" s="12">
        <f t="shared" si="4"/>
        <v>-9.8895649236957723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x14ac:dyDescent="0.25">
      <c r="A16" s="16"/>
    </row>
    <row r="17" spans="1:8" ht="13.8" x14ac:dyDescent="0.3">
      <c r="A17" s="16"/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21</v>
      </c>
      <c r="H17" s="11" t="s">
        <v>22</v>
      </c>
    </row>
    <row r="18" spans="1:8" x14ac:dyDescent="0.25">
      <c r="A18" s="16"/>
      <c r="B18" s="11">
        <v>50</v>
      </c>
      <c r="C18" s="11">
        <v>0.32400000000000001</v>
      </c>
      <c r="D18" s="11">
        <v>0.23400000000000001</v>
      </c>
      <c r="E18" s="11">
        <v>0.26400000000000001</v>
      </c>
      <c r="F18" s="11">
        <v>0.29399999999999998</v>
      </c>
      <c r="G18" s="11">
        <f>C18-D18</f>
        <v>0.09</v>
      </c>
      <c r="H18" s="11">
        <f>G18*1000</f>
        <v>90</v>
      </c>
    </row>
    <row r="19" spans="1:8" x14ac:dyDescent="0.25">
      <c r="A19" s="16"/>
      <c r="B19" s="11">
        <v>100</v>
      </c>
      <c r="C19" s="11">
        <v>0.32400000000000001</v>
      </c>
      <c r="D19" s="11">
        <v>0.22900000000000001</v>
      </c>
      <c r="E19" s="11">
        <v>0.26400000000000001</v>
      </c>
      <c r="F19" s="11">
        <v>0.29399999999999998</v>
      </c>
      <c r="G19" s="11">
        <f t="shared" ref="G19:G23" si="6">C19-D19</f>
        <v>9.5000000000000001E-2</v>
      </c>
      <c r="H19" s="11">
        <f t="shared" ref="H19:H23" si="7">G19*1000</f>
        <v>95</v>
      </c>
    </row>
    <row r="20" spans="1:8" x14ac:dyDescent="0.25">
      <c r="A20" s="16"/>
      <c r="B20" s="11">
        <v>200</v>
      </c>
      <c r="C20" s="11">
        <v>0.33400000000000002</v>
      </c>
      <c r="D20" s="11">
        <v>0.224</v>
      </c>
      <c r="E20" s="11">
        <v>0.26900000000000002</v>
      </c>
      <c r="F20" s="11">
        <v>0.28899999999999998</v>
      </c>
      <c r="G20" s="11">
        <f t="shared" si="6"/>
        <v>0.11000000000000001</v>
      </c>
      <c r="H20" s="11">
        <f t="shared" si="7"/>
        <v>110.00000000000001</v>
      </c>
    </row>
    <row r="21" spans="1:8" x14ac:dyDescent="0.25">
      <c r="A21" s="16"/>
      <c r="B21" s="11">
        <v>300</v>
      </c>
      <c r="C21" s="11">
        <v>0.33400000000000002</v>
      </c>
      <c r="D21" s="11">
        <v>0.219</v>
      </c>
      <c r="E21" s="11">
        <v>0.26900000000000002</v>
      </c>
      <c r="F21" s="11">
        <v>0.28899999999999998</v>
      </c>
      <c r="G21" s="11">
        <f t="shared" si="6"/>
        <v>0.11500000000000002</v>
      </c>
      <c r="H21" s="11">
        <f t="shared" si="7"/>
        <v>115.00000000000001</v>
      </c>
    </row>
    <row r="22" spans="1:8" x14ac:dyDescent="0.25">
      <c r="A22" s="16"/>
      <c r="B22" s="11">
        <v>400</v>
      </c>
      <c r="C22" s="11">
        <v>0.33900000000000002</v>
      </c>
      <c r="D22" s="11">
        <v>0.214</v>
      </c>
      <c r="E22" s="11">
        <v>0.26900000000000002</v>
      </c>
      <c r="F22" s="11">
        <v>0.28899999999999998</v>
      </c>
      <c r="G22" s="11">
        <f t="shared" si="6"/>
        <v>0.12500000000000003</v>
      </c>
      <c r="H22" s="11">
        <f t="shared" si="7"/>
        <v>125.00000000000003</v>
      </c>
    </row>
    <row r="23" spans="1:8" x14ac:dyDescent="0.25">
      <c r="A23" s="16"/>
      <c r="B23" s="11">
        <v>500</v>
      </c>
      <c r="C23" s="11">
        <v>0.34399999999999997</v>
      </c>
      <c r="D23" s="11">
        <v>0.214</v>
      </c>
      <c r="E23" s="11">
        <v>0.27400000000000002</v>
      </c>
      <c r="F23" s="11">
        <v>0.28399999999999997</v>
      </c>
      <c r="G23" s="11">
        <f t="shared" si="6"/>
        <v>0.12999999999999998</v>
      </c>
      <c r="H23" s="11">
        <f t="shared" si="7"/>
        <v>129.99999999999997</v>
      </c>
    </row>
    <row r="24" spans="1:8" x14ac:dyDescent="0.25">
      <c r="A24" s="16"/>
    </row>
    <row r="25" spans="1:8" x14ac:dyDescent="0.25">
      <c r="A25" s="16"/>
    </row>
  </sheetData>
  <mergeCells count="1">
    <mergeCell ref="A1:A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33F0-8237-4DFB-A432-6DFF170B9126}">
  <dimension ref="A1:J26"/>
  <sheetViews>
    <sheetView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-4.743282254022513</v>
      </c>
      <c r="G4" s="13">
        <v>1.806E-5</v>
      </c>
      <c r="H4" s="11">
        <f t="shared" ref="H4:H9" si="3">SQRT(C4)</f>
        <v>0.22360679774997896</v>
      </c>
      <c r="I4" s="12">
        <f t="shared" ref="I4:I9" si="4">LN(G4)</f>
        <v>-10.921811009975436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-4.607637247974143</v>
      </c>
      <c r="G5" s="13">
        <v>2.4681E-5</v>
      </c>
      <c r="H5" s="11">
        <f t="shared" si="3"/>
        <v>0.31622776601683794</v>
      </c>
      <c r="I5" s="12">
        <f t="shared" si="4"/>
        <v>-10.609476841109371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-4.475461084055266</v>
      </c>
      <c r="G6" s="13">
        <v>3.3460999999999997E-5</v>
      </c>
      <c r="H6" s="11">
        <f t="shared" si="3"/>
        <v>0.44721359549995793</v>
      </c>
      <c r="I6" s="12">
        <f t="shared" si="4"/>
        <v>-10.305129976420627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-4.3999314648642889</v>
      </c>
      <c r="G7" s="13">
        <v>3.9817000000000002E-5</v>
      </c>
      <c r="H7" s="11">
        <f t="shared" si="3"/>
        <v>0.54772255750516607</v>
      </c>
      <c r="I7" s="12">
        <f t="shared" si="4"/>
        <v>-10.131216601191966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-4.3515326485931602</v>
      </c>
      <c r="G8" s="13">
        <v>4.4511000000000001E-5</v>
      </c>
      <c r="H8" s="11">
        <f t="shared" si="3"/>
        <v>0.63245553203367588</v>
      </c>
      <c r="I8" s="12">
        <f t="shared" si="4"/>
        <v>-10.019774208327508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-4.3125869850266154</v>
      </c>
      <c r="G9" s="13">
        <v>4.8687000000000003E-5</v>
      </c>
      <c r="H9" s="11">
        <f t="shared" si="3"/>
        <v>0.70710678118654757</v>
      </c>
      <c r="I9" s="12">
        <f t="shared" si="4"/>
        <v>-9.9300985039624194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x14ac:dyDescent="0.25">
      <c r="A16" s="16"/>
    </row>
    <row r="17" spans="1:8" ht="13.8" x14ac:dyDescent="0.3">
      <c r="A17" s="16"/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21</v>
      </c>
      <c r="H17" s="11" t="s">
        <v>22</v>
      </c>
    </row>
    <row r="18" spans="1:8" x14ac:dyDescent="0.25">
      <c r="A18" s="16"/>
      <c r="B18" s="11">
        <v>50</v>
      </c>
      <c r="C18" s="11">
        <v>0.32400000000000001</v>
      </c>
      <c r="D18" s="11">
        <v>0.22900000000000001</v>
      </c>
      <c r="E18" s="11">
        <v>0.26400000000000001</v>
      </c>
      <c r="F18" s="11">
        <v>0.29399999999999998</v>
      </c>
      <c r="G18" s="11">
        <f>C18-D18</f>
        <v>9.5000000000000001E-2</v>
      </c>
      <c r="H18" s="11">
        <f>G18*1000</f>
        <v>95</v>
      </c>
    </row>
    <row r="19" spans="1:8" x14ac:dyDescent="0.25">
      <c r="A19" s="16"/>
      <c r="B19" s="11">
        <v>100</v>
      </c>
      <c r="C19" s="11">
        <v>0.32900000000000001</v>
      </c>
      <c r="D19" s="11">
        <v>0.224</v>
      </c>
      <c r="E19" s="11">
        <v>0.26400000000000001</v>
      </c>
      <c r="F19" s="11">
        <v>0.28899999999999998</v>
      </c>
      <c r="G19" s="11">
        <f t="shared" ref="G19:G23" si="6">C19-D19</f>
        <v>0.10500000000000001</v>
      </c>
      <c r="H19" s="11">
        <f t="shared" ref="H19:H23" si="7">G19*1000</f>
        <v>105.00000000000001</v>
      </c>
    </row>
    <row r="20" spans="1:8" x14ac:dyDescent="0.25">
      <c r="A20" s="16"/>
      <c r="B20" s="11">
        <v>200</v>
      </c>
      <c r="C20" s="11">
        <v>0.32900000000000001</v>
      </c>
      <c r="D20" s="11">
        <v>0.219</v>
      </c>
      <c r="E20" s="11">
        <v>0.26400000000000001</v>
      </c>
      <c r="F20" s="11">
        <v>0.28899999999999998</v>
      </c>
      <c r="G20" s="11">
        <f t="shared" si="6"/>
        <v>0.11000000000000001</v>
      </c>
      <c r="H20" s="11">
        <f t="shared" si="7"/>
        <v>110.00000000000001</v>
      </c>
    </row>
    <row r="21" spans="1:8" x14ac:dyDescent="0.25">
      <c r="A21" s="16"/>
      <c r="B21" s="11">
        <v>300</v>
      </c>
      <c r="C21" s="11">
        <v>0.34399999999999997</v>
      </c>
      <c r="D21" s="11">
        <v>0.214</v>
      </c>
      <c r="E21" s="11">
        <v>0.26900000000000002</v>
      </c>
      <c r="F21" s="11">
        <v>0.28399999999999997</v>
      </c>
      <c r="G21" s="11">
        <f t="shared" si="6"/>
        <v>0.12999999999999998</v>
      </c>
      <c r="H21" s="11">
        <f t="shared" si="7"/>
        <v>129.99999999999997</v>
      </c>
    </row>
    <row r="22" spans="1:8" x14ac:dyDescent="0.25">
      <c r="A22" s="16"/>
      <c r="B22" s="11">
        <v>400</v>
      </c>
      <c r="C22" s="11">
        <v>0.34399999999999997</v>
      </c>
      <c r="D22" s="11">
        <v>0.214</v>
      </c>
      <c r="E22" s="11">
        <v>0.27400000000000002</v>
      </c>
      <c r="F22" s="11">
        <v>0.28399999999999997</v>
      </c>
      <c r="G22" s="11">
        <f t="shared" si="6"/>
        <v>0.12999999999999998</v>
      </c>
      <c r="H22" s="11">
        <f t="shared" si="7"/>
        <v>129.99999999999997</v>
      </c>
    </row>
    <row r="23" spans="1:8" x14ac:dyDescent="0.25">
      <c r="A23" s="16"/>
      <c r="B23" s="11">
        <v>500</v>
      </c>
      <c r="C23" s="11">
        <v>0.34899999999999998</v>
      </c>
      <c r="D23" s="11">
        <v>0.20899999999999999</v>
      </c>
      <c r="E23" s="11">
        <v>0.27400000000000002</v>
      </c>
      <c r="F23" s="11">
        <v>0.28399999999999997</v>
      </c>
      <c r="G23" s="11">
        <f t="shared" si="6"/>
        <v>0.13999999999999999</v>
      </c>
      <c r="H23" s="11">
        <f t="shared" si="7"/>
        <v>139.99999999999997</v>
      </c>
    </row>
    <row r="24" spans="1:8" x14ac:dyDescent="0.25">
      <c r="A24" s="16"/>
    </row>
    <row r="25" spans="1:8" x14ac:dyDescent="0.25">
      <c r="A25" s="16"/>
    </row>
    <row r="26" spans="1:8" x14ac:dyDescent="0.25">
      <c r="A26" s="16"/>
    </row>
  </sheetData>
  <mergeCells count="1">
    <mergeCell ref="A1:A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6474-81EA-419F-BB25-E7688499A7D0}">
  <dimension ref="A1:J25"/>
  <sheetViews>
    <sheetView topLeftCell="D1"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-4.7451378557193973</v>
      </c>
      <c r="G4" s="13">
        <v>1.7983E-5</v>
      </c>
      <c r="H4" s="11">
        <f t="shared" ref="H4:H9" si="3">SQRT(C4)</f>
        <v>0.22360679774997896</v>
      </c>
      <c r="I4" s="12">
        <f t="shared" ref="I4:I9" si="4">LN(G4)</f>
        <v>-10.926083690781214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-4.6069339653915602</v>
      </c>
      <c r="G5" s="13">
        <v>2.4720999999999999E-5</v>
      </c>
      <c r="H5" s="11">
        <f t="shared" si="3"/>
        <v>0.31622776601683794</v>
      </c>
      <c r="I5" s="12">
        <f t="shared" si="4"/>
        <v>-10.607857473118553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-4.474760776270255</v>
      </c>
      <c r="G6" s="13">
        <v>3.3515E-5</v>
      </c>
      <c r="H6" s="11">
        <f t="shared" si="3"/>
        <v>0.44721359549995793</v>
      </c>
      <c r="I6" s="12">
        <f t="shared" si="4"/>
        <v>-10.303517458154353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-4.4007502809829289</v>
      </c>
      <c r="G7" s="13">
        <v>3.9742E-5</v>
      </c>
      <c r="H7" s="11">
        <f t="shared" si="3"/>
        <v>0.54772255750516607</v>
      </c>
      <c r="I7" s="12">
        <f t="shared" si="4"/>
        <v>-10.133101994980649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-4.3476376047096359</v>
      </c>
      <c r="G8" s="13">
        <v>4.4912E-5</v>
      </c>
      <c r="H8" s="11">
        <f t="shared" si="3"/>
        <v>0.63245553203367588</v>
      </c>
      <c r="I8" s="12">
        <f t="shared" si="4"/>
        <v>-10.010805538344748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-4.3098659664723282</v>
      </c>
      <c r="G9" s="13">
        <v>4.8992999999999997E-5</v>
      </c>
      <c r="H9" s="11">
        <f t="shared" si="3"/>
        <v>0.70710678118654757</v>
      </c>
      <c r="I9" s="12">
        <f t="shared" si="4"/>
        <v>-9.9238331272015579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x14ac:dyDescent="0.25">
      <c r="A16" s="16"/>
    </row>
    <row r="17" spans="1:8" ht="13.8" x14ac:dyDescent="0.3">
      <c r="A17" s="16"/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21</v>
      </c>
      <c r="H17" s="11" t="s">
        <v>22</v>
      </c>
    </row>
    <row r="18" spans="1:8" x14ac:dyDescent="0.25">
      <c r="A18" s="16"/>
      <c r="B18" s="11">
        <v>50</v>
      </c>
      <c r="C18" s="11">
        <v>0.32400000000000001</v>
      </c>
      <c r="D18" s="11">
        <v>0.22900000000000001</v>
      </c>
      <c r="E18" s="11">
        <v>0.26400000000000001</v>
      </c>
      <c r="F18" s="11">
        <v>0.29399999999999998</v>
      </c>
      <c r="G18" s="11">
        <f>C18-D18</f>
        <v>9.5000000000000001E-2</v>
      </c>
      <c r="H18" s="11">
        <f>G18*1000</f>
        <v>95</v>
      </c>
    </row>
    <row r="19" spans="1:8" x14ac:dyDescent="0.25">
      <c r="A19" s="16"/>
      <c r="B19" s="11">
        <v>100</v>
      </c>
      <c r="C19" s="11">
        <v>0.32900000000000001</v>
      </c>
      <c r="D19" s="11">
        <v>0.22900000000000001</v>
      </c>
      <c r="E19" s="11">
        <v>0.26400000000000001</v>
      </c>
      <c r="F19" s="11">
        <v>0.29399999999999998</v>
      </c>
      <c r="G19" s="11">
        <f t="shared" ref="G19:G23" si="6">C19-D19</f>
        <v>0.1</v>
      </c>
      <c r="H19" s="11">
        <f t="shared" ref="H19:H23" si="7">G19*1000</f>
        <v>100</v>
      </c>
    </row>
    <row r="20" spans="1:8" x14ac:dyDescent="0.25">
      <c r="A20" s="16"/>
      <c r="B20" s="11">
        <v>200</v>
      </c>
      <c r="C20" s="11">
        <v>0.33400000000000002</v>
      </c>
      <c r="D20" s="11">
        <v>0.219</v>
      </c>
      <c r="E20" s="11">
        <v>0.26900000000000002</v>
      </c>
      <c r="F20" s="11">
        <v>0.28899999999999998</v>
      </c>
      <c r="G20" s="11">
        <f t="shared" si="6"/>
        <v>0.11500000000000002</v>
      </c>
      <c r="H20" s="11">
        <f t="shared" si="7"/>
        <v>115.00000000000001</v>
      </c>
    </row>
    <row r="21" spans="1:8" x14ac:dyDescent="0.25">
      <c r="A21" s="16"/>
      <c r="B21" s="11">
        <v>300</v>
      </c>
      <c r="C21" s="11">
        <v>0.33900000000000002</v>
      </c>
      <c r="D21" s="11">
        <v>0.214</v>
      </c>
      <c r="E21" s="11">
        <v>0.26400000000000001</v>
      </c>
      <c r="F21" s="11">
        <v>0.28399999999999997</v>
      </c>
      <c r="G21" s="11">
        <f t="shared" si="6"/>
        <v>0.12500000000000003</v>
      </c>
      <c r="H21" s="11">
        <f t="shared" si="7"/>
        <v>125.00000000000003</v>
      </c>
    </row>
    <row r="22" spans="1:8" x14ac:dyDescent="0.25">
      <c r="A22" s="16"/>
      <c r="B22" s="11">
        <v>400</v>
      </c>
      <c r="C22" s="11">
        <v>0.34399999999999997</v>
      </c>
      <c r="D22" s="11">
        <v>0.20899999999999999</v>
      </c>
      <c r="E22" s="11">
        <v>0.27400000000000002</v>
      </c>
      <c r="F22" s="11">
        <v>0.28399999999999997</v>
      </c>
      <c r="G22" s="11">
        <f t="shared" si="6"/>
        <v>0.13499999999999998</v>
      </c>
      <c r="H22" s="11">
        <f t="shared" si="7"/>
        <v>134.99999999999997</v>
      </c>
    </row>
    <row r="23" spans="1:8" x14ac:dyDescent="0.25">
      <c r="A23" s="16"/>
      <c r="B23" s="11">
        <v>500</v>
      </c>
      <c r="C23" s="11">
        <v>0.34899999999999998</v>
      </c>
      <c r="D23" s="11">
        <v>0.20899999999999999</v>
      </c>
      <c r="E23" s="11">
        <v>0.27400000000000002</v>
      </c>
      <c r="F23" s="11">
        <v>0.28399999999999997</v>
      </c>
      <c r="G23" s="11">
        <f t="shared" si="6"/>
        <v>0.13999999999999999</v>
      </c>
      <c r="H23" s="11">
        <f t="shared" si="7"/>
        <v>139.99999999999997</v>
      </c>
    </row>
    <row r="24" spans="1:8" x14ac:dyDescent="0.25">
      <c r="A24" s="16"/>
    </row>
    <row r="25" spans="1:8" x14ac:dyDescent="0.25">
      <c r="A25" s="16"/>
    </row>
  </sheetData>
  <mergeCells count="1">
    <mergeCell ref="A1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ACD5-4551-4E57-A984-3A793413206A}">
  <dimension ref="A1:J26"/>
  <sheetViews>
    <sheetView topLeftCell="C1"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-4.7387371312075066</v>
      </c>
      <c r="G4" s="13">
        <v>1.825E-5</v>
      </c>
      <c r="H4" s="11">
        <f t="shared" ref="H4:H9" si="3">SQRT(C4)</f>
        <v>0.22360679774997896</v>
      </c>
      <c r="I4" s="12">
        <f t="shared" ref="I4:I9" si="4">LN(G4)</f>
        <v>-10.911345477935773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-4.5944146130955055</v>
      </c>
      <c r="G5" s="13">
        <v>2.5443999999999999E-5</v>
      </c>
      <c r="H5" s="11">
        <f t="shared" si="3"/>
        <v>0.31622776601683794</v>
      </c>
      <c r="I5" s="12">
        <f t="shared" si="4"/>
        <v>-10.579030599147716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-4.4567765485135649</v>
      </c>
      <c r="G6" s="13">
        <v>3.4931999999999997E-5</v>
      </c>
      <c r="H6" s="11">
        <f t="shared" si="3"/>
        <v>0.44721359549995793</v>
      </c>
      <c r="I6" s="12">
        <f t="shared" si="4"/>
        <v>-10.262107243412787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-4.3822345482790555</v>
      </c>
      <c r="G7" s="13">
        <v>4.1473000000000001E-5</v>
      </c>
      <c r="H7" s="11">
        <f t="shared" si="3"/>
        <v>0.54772255750516607</v>
      </c>
      <c r="I7" s="12">
        <f t="shared" si="4"/>
        <v>-10.090467944870849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-4.3309994232926252</v>
      </c>
      <c r="G8" s="13">
        <v>4.6665999999999997E-5</v>
      </c>
      <c r="H8" s="11">
        <f t="shared" si="3"/>
        <v>0.63245553203367588</v>
      </c>
      <c r="I8" s="12">
        <f t="shared" si="4"/>
        <v>-9.9724947098394079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-4.2872408968769573</v>
      </c>
      <c r="G9" s="13">
        <v>5.1613000000000002E-5</v>
      </c>
      <c r="H9" s="11">
        <f t="shared" si="3"/>
        <v>0.70710678118654757</v>
      </c>
      <c r="I9" s="12">
        <f t="shared" si="4"/>
        <v>-9.8717369792233054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x14ac:dyDescent="0.25">
      <c r="A16" s="16"/>
    </row>
    <row r="17" spans="1:8" ht="13.8" x14ac:dyDescent="0.3">
      <c r="A17" s="16"/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21</v>
      </c>
      <c r="H17" s="11" t="s">
        <v>22</v>
      </c>
    </row>
    <row r="18" spans="1:8" x14ac:dyDescent="0.25">
      <c r="A18" s="16"/>
      <c r="B18" s="11">
        <v>50</v>
      </c>
      <c r="C18" s="11">
        <v>0.31900000000000001</v>
      </c>
      <c r="D18" s="11">
        <v>0.23899999999999999</v>
      </c>
      <c r="E18" s="11">
        <v>0.26400000000000001</v>
      </c>
      <c r="F18" s="11">
        <v>0.29799999999999999</v>
      </c>
      <c r="G18" s="11">
        <f>C18-D18</f>
        <v>8.0000000000000016E-2</v>
      </c>
      <c r="H18" s="11">
        <f>G18*1000</f>
        <v>80.000000000000014</v>
      </c>
    </row>
    <row r="19" spans="1:8" x14ac:dyDescent="0.25">
      <c r="A19" s="16"/>
      <c r="B19" s="11">
        <v>100</v>
      </c>
      <c r="C19" s="11">
        <v>0.32400000000000001</v>
      </c>
      <c r="D19" s="11">
        <v>0.23400000000000001</v>
      </c>
      <c r="E19" s="11">
        <v>0.26400000000000001</v>
      </c>
      <c r="F19" s="11">
        <v>0.29399999999999998</v>
      </c>
      <c r="G19" s="11">
        <f t="shared" ref="G19:G23" si="6">C19-D19</f>
        <v>0.09</v>
      </c>
      <c r="H19" s="11">
        <f t="shared" ref="H19:H23" si="7">G19*1000</f>
        <v>90</v>
      </c>
    </row>
    <row r="20" spans="1:8" x14ac:dyDescent="0.25">
      <c r="A20" s="16"/>
      <c r="B20" s="11">
        <v>200</v>
      </c>
      <c r="C20" s="11">
        <v>0.32900000000000001</v>
      </c>
      <c r="D20" s="11">
        <v>0.22900000000000001</v>
      </c>
      <c r="E20" s="11">
        <v>0.26400000000000001</v>
      </c>
      <c r="F20" s="11">
        <v>0.29399999999999998</v>
      </c>
      <c r="G20" s="11">
        <f t="shared" si="6"/>
        <v>0.1</v>
      </c>
      <c r="H20" s="11">
        <f t="shared" si="7"/>
        <v>100</v>
      </c>
    </row>
    <row r="21" spans="1:8" x14ac:dyDescent="0.25">
      <c r="A21" s="16"/>
      <c r="B21" s="11">
        <v>300</v>
      </c>
      <c r="C21" s="11">
        <v>0.33400000000000002</v>
      </c>
      <c r="D21" s="11">
        <v>0.224</v>
      </c>
      <c r="E21" s="11">
        <v>0.26900000000000002</v>
      </c>
      <c r="F21" s="11">
        <v>0.28899999999999998</v>
      </c>
      <c r="G21" s="11">
        <f t="shared" si="6"/>
        <v>0.11000000000000001</v>
      </c>
      <c r="H21" s="11">
        <f t="shared" si="7"/>
        <v>110.00000000000001</v>
      </c>
    </row>
    <row r="22" spans="1:8" x14ac:dyDescent="0.25">
      <c r="A22" s="16"/>
      <c r="B22" s="11">
        <v>400</v>
      </c>
      <c r="C22" s="11">
        <v>0.33900000000000002</v>
      </c>
      <c r="D22" s="11">
        <v>0.224</v>
      </c>
      <c r="E22" s="11">
        <v>0.26900000000000002</v>
      </c>
      <c r="F22" s="11">
        <v>0.28899999999999998</v>
      </c>
      <c r="G22" s="11">
        <f t="shared" si="6"/>
        <v>0.11500000000000002</v>
      </c>
      <c r="H22" s="11">
        <f t="shared" si="7"/>
        <v>115.00000000000001</v>
      </c>
    </row>
    <row r="23" spans="1:8" x14ac:dyDescent="0.25">
      <c r="A23" s="16"/>
      <c r="B23" s="11">
        <v>500</v>
      </c>
      <c r="C23" s="11">
        <v>0.33900000000000002</v>
      </c>
      <c r="D23" s="11">
        <v>0.219</v>
      </c>
      <c r="E23" s="11">
        <v>0.26900000000000002</v>
      </c>
      <c r="F23" s="11">
        <v>0.28899999999999998</v>
      </c>
      <c r="G23" s="11">
        <f t="shared" si="6"/>
        <v>0.12000000000000002</v>
      </c>
      <c r="H23" s="11">
        <f t="shared" si="7"/>
        <v>120.00000000000003</v>
      </c>
    </row>
    <row r="24" spans="1:8" x14ac:dyDescent="0.25">
      <c r="A24" s="16"/>
    </row>
    <row r="25" spans="1:8" x14ac:dyDescent="0.25">
      <c r="A25" s="16"/>
    </row>
    <row r="26" spans="1:8" ht="15.6" customHeight="1" x14ac:dyDescent="0.25">
      <c r="A26" s="16"/>
    </row>
  </sheetData>
  <mergeCells count="1">
    <mergeCell ref="A1:A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D881-9680-4574-AC3A-237106648161}">
  <dimension ref="A1:J24"/>
  <sheetViews>
    <sheetView tabSelected="1" topLeftCell="D1" workbookViewId="0">
      <selection activeCell="L18" sqref="L18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-4.7416740652510274</v>
      </c>
      <c r="G4" s="13">
        <v>1.8127000000000001E-5</v>
      </c>
      <c r="H4" s="11">
        <f t="shared" ref="H4:H9" si="3">SQRT(C4)</f>
        <v>0.22360679774997896</v>
      </c>
      <c r="I4" s="12">
        <f t="shared" ref="I4:I9" si="4">LN(G4)</f>
        <v>-10.918108018483492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-4.6010709270145655</v>
      </c>
      <c r="G5" s="13">
        <v>2.5057000000000001E-5</v>
      </c>
      <c r="H5" s="11">
        <f t="shared" si="3"/>
        <v>0.31622776601683794</v>
      </c>
      <c r="I5" s="12">
        <f t="shared" si="4"/>
        <v>-10.594357328352032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-4.4656438539861618</v>
      </c>
      <c r="G6" s="13">
        <v>3.4226000000000001E-5</v>
      </c>
      <c r="H6" s="11">
        <f t="shared" si="3"/>
        <v>0.44721359549995793</v>
      </c>
      <c r="I6" s="12">
        <f t="shared" si="4"/>
        <v>-10.282524968809014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-4.3946626254481291</v>
      </c>
      <c r="G7" s="13">
        <v>4.0302999999999997E-5</v>
      </c>
      <c r="H7" s="11">
        <f t="shared" si="3"/>
        <v>0.54772255750516607</v>
      </c>
      <c r="I7" s="12">
        <f t="shared" si="4"/>
        <v>-10.119084650094937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-4.3351794552043801</v>
      </c>
      <c r="G8" s="13">
        <v>4.6218999999999999E-5</v>
      </c>
      <c r="H8" s="11">
        <f t="shared" si="3"/>
        <v>0.63245553203367588</v>
      </c>
      <c r="I8" s="12">
        <f t="shared" si="4"/>
        <v>-9.9821195890076542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-4.29554918568458</v>
      </c>
      <c r="G9" s="13">
        <v>5.0634999999999999E-5</v>
      </c>
      <c r="H9" s="11">
        <f t="shared" si="3"/>
        <v>0.70710678118654757</v>
      </c>
      <c r="I9" s="12">
        <f t="shared" si="4"/>
        <v>-9.8908675211800254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x14ac:dyDescent="0.25">
      <c r="A16" s="16"/>
    </row>
    <row r="17" spans="1:8" ht="13.8" x14ac:dyDescent="0.3">
      <c r="A17" s="16"/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21</v>
      </c>
      <c r="H17" s="11" t="s">
        <v>22</v>
      </c>
    </row>
    <row r="18" spans="1:8" x14ac:dyDescent="0.25">
      <c r="A18" s="16"/>
      <c r="B18" s="11">
        <v>50</v>
      </c>
      <c r="C18" s="11">
        <v>0.32400000000000001</v>
      </c>
      <c r="D18" s="11">
        <v>0.23400000000000001</v>
      </c>
      <c r="E18" s="11">
        <v>0.26400000000000001</v>
      </c>
      <c r="F18" s="11">
        <v>0.29399999999999998</v>
      </c>
      <c r="G18" s="11">
        <f>C18-D18</f>
        <v>0.09</v>
      </c>
      <c r="H18" s="11">
        <f>G18*1000</f>
        <v>90</v>
      </c>
    </row>
    <row r="19" spans="1:8" x14ac:dyDescent="0.25">
      <c r="A19" s="16"/>
      <c r="B19" s="11">
        <v>100</v>
      </c>
      <c r="C19" s="11">
        <v>0.32400000000000001</v>
      </c>
      <c r="D19" s="11">
        <v>0.22900000000000001</v>
      </c>
      <c r="E19" s="11">
        <v>0.26400000000000001</v>
      </c>
      <c r="F19" s="11">
        <v>0.29399999999999998</v>
      </c>
      <c r="G19" s="11">
        <f t="shared" ref="G19:G23" si="6">C19-D19</f>
        <v>9.5000000000000001E-2</v>
      </c>
      <c r="H19" s="11">
        <f t="shared" ref="H19:H23" si="7">G19*1000</f>
        <v>95</v>
      </c>
    </row>
    <row r="20" spans="1:8" x14ac:dyDescent="0.25">
      <c r="A20" s="16"/>
      <c r="B20" s="11">
        <v>200</v>
      </c>
      <c r="C20" s="11">
        <v>0.33400000000000002</v>
      </c>
      <c r="D20" s="11">
        <v>0.224</v>
      </c>
      <c r="E20" s="11">
        <v>0.26400000000000001</v>
      </c>
      <c r="F20" s="11">
        <v>0.28899999999999998</v>
      </c>
      <c r="G20" s="11">
        <f t="shared" si="6"/>
        <v>0.11000000000000001</v>
      </c>
      <c r="H20" s="11">
        <f t="shared" si="7"/>
        <v>110.00000000000001</v>
      </c>
    </row>
    <row r="21" spans="1:8" x14ac:dyDescent="0.25">
      <c r="A21" s="16"/>
      <c r="B21" s="11">
        <v>300</v>
      </c>
      <c r="C21" s="11">
        <v>0.33400000000000002</v>
      </c>
      <c r="D21" s="11">
        <v>0.224</v>
      </c>
      <c r="E21" s="11">
        <v>0.26900000000000002</v>
      </c>
      <c r="F21" s="11">
        <v>0.28899999999999998</v>
      </c>
      <c r="G21" s="11">
        <f t="shared" si="6"/>
        <v>0.11000000000000001</v>
      </c>
      <c r="H21" s="11">
        <f t="shared" si="7"/>
        <v>110.00000000000001</v>
      </c>
    </row>
    <row r="22" spans="1:8" x14ac:dyDescent="0.25">
      <c r="A22" s="16"/>
      <c r="B22" s="11">
        <v>400</v>
      </c>
      <c r="C22" s="11">
        <v>0.33900000000000002</v>
      </c>
      <c r="D22" s="11">
        <v>0.224</v>
      </c>
      <c r="E22" s="11">
        <v>0.26900000000000002</v>
      </c>
      <c r="F22" s="11">
        <v>0.28899999999999998</v>
      </c>
      <c r="G22" s="11">
        <f t="shared" si="6"/>
        <v>0.11500000000000002</v>
      </c>
      <c r="H22" s="11">
        <f t="shared" si="7"/>
        <v>115.00000000000001</v>
      </c>
    </row>
    <row r="23" spans="1:8" x14ac:dyDescent="0.25">
      <c r="A23" s="16"/>
      <c r="B23" s="11">
        <v>500</v>
      </c>
      <c r="C23" s="11">
        <v>0.33900000000000002</v>
      </c>
      <c r="D23" s="11">
        <v>0.224</v>
      </c>
      <c r="E23" s="11">
        <v>0.26900000000000002</v>
      </c>
      <c r="F23" s="11">
        <v>0.28899999999999998</v>
      </c>
      <c r="G23" s="11">
        <f t="shared" si="6"/>
        <v>0.11500000000000002</v>
      </c>
      <c r="H23" s="11">
        <f t="shared" si="7"/>
        <v>115.00000000000001</v>
      </c>
    </row>
    <row r="24" spans="1:8" x14ac:dyDescent="0.25">
      <c r="A24" s="16"/>
    </row>
  </sheetData>
  <mergeCells count="1">
    <mergeCell ref="A1:A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70E0E-17A2-44AA-9532-0C6E0987E646}">
  <dimension ref="A1:J24"/>
  <sheetViews>
    <sheetView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-4.7464439327798802</v>
      </c>
      <c r="G4" s="13">
        <v>1.7929000000000001E-5</v>
      </c>
      <c r="H4" s="11">
        <f t="shared" ref="H4:H9" si="3">SQRT(C4)</f>
        <v>0.22360679774997896</v>
      </c>
      <c r="I4" s="12">
        <f t="shared" ref="I4:I9" si="4">LN(G4)</f>
        <v>-10.929091044350983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-4.6093297873738193</v>
      </c>
      <c r="G5" s="13">
        <v>2.4584999999999999E-5</v>
      </c>
      <c r="H5" s="11">
        <f t="shared" si="3"/>
        <v>0.31622776601683794</v>
      </c>
      <c r="I5" s="12">
        <f t="shared" si="4"/>
        <v>-10.613374057100371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-4.474799652646837</v>
      </c>
      <c r="G6" s="13">
        <v>3.3512E-5</v>
      </c>
      <c r="H6" s="11">
        <f t="shared" si="3"/>
        <v>0.44721359549995793</v>
      </c>
      <c r="I6" s="12">
        <f t="shared" si="4"/>
        <v>-10.303606974319541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-4.3976686594086623</v>
      </c>
      <c r="G7" s="13">
        <v>4.0024999999999997E-5</v>
      </c>
      <c r="H7" s="11">
        <f t="shared" si="3"/>
        <v>0.54772255750516607</v>
      </c>
      <c r="I7" s="12">
        <f t="shared" si="4"/>
        <v>-10.126006299081496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-4.3401883472897662</v>
      </c>
      <c r="G8" s="13">
        <v>4.5689000000000003E-5</v>
      </c>
      <c r="H8" s="11">
        <f t="shared" si="3"/>
        <v>0.63245553203367588</v>
      </c>
      <c r="I8" s="12">
        <f t="shared" si="4"/>
        <v>-9.9936529892558799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-4.3039583047579244</v>
      </c>
      <c r="G9" s="13">
        <v>4.9663999999999997E-5</v>
      </c>
      <c r="H9" s="11">
        <f t="shared" si="3"/>
        <v>0.70710678118654757</v>
      </c>
      <c r="I9" s="12">
        <f t="shared" si="4"/>
        <v>-9.9102302334035208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x14ac:dyDescent="0.25">
      <c r="A16" s="16"/>
    </row>
    <row r="17" spans="1:8" ht="13.8" x14ac:dyDescent="0.3">
      <c r="A17" s="16"/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21</v>
      </c>
      <c r="H17" s="11" t="s">
        <v>22</v>
      </c>
    </row>
    <row r="18" spans="1:8" x14ac:dyDescent="0.25">
      <c r="A18" s="16"/>
      <c r="B18" s="11">
        <v>50</v>
      </c>
      <c r="C18" s="11">
        <v>0.32400000000000001</v>
      </c>
      <c r="D18" s="11">
        <v>0.23400000000000001</v>
      </c>
      <c r="E18" s="11">
        <v>0.26400000000000001</v>
      </c>
      <c r="F18" s="11">
        <v>0.29399999999999998</v>
      </c>
      <c r="G18" s="11">
        <f>C18-D18</f>
        <v>0.09</v>
      </c>
      <c r="H18" s="11">
        <f t="shared" ref="H18:H23" si="6">(C18-D18)*1000</f>
        <v>90</v>
      </c>
    </row>
    <row r="19" spans="1:8" x14ac:dyDescent="0.25">
      <c r="A19" s="16"/>
      <c r="B19" s="11">
        <v>100</v>
      </c>
      <c r="C19" s="11">
        <v>0.32400000000000001</v>
      </c>
      <c r="D19" s="11">
        <v>0.22900000000000001</v>
      </c>
      <c r="E19" s="11">
        <v>0.26400000000000001</v>
      </c>
      <c r="F19" s="11">
        <v>0.29399999999999998</v>
      </c>
      <c r="G19" s="11">
        <f t="shared" ref="G19:G23" si="7">C19-D19</f>
        <v>9.5000000000000001E-2</v>
      </c>
      <c r="H19" s="11">
        <f t="shared" si="6"/>
        <v>95</v>
      </c>
    </row>
    <row r="20" spans="1:8" x14ac:dyDescent="0.25">
      <c r="A20" s="16"/>
      <c r="B20" s="11">
        <v>200</v>
      </c>
      <c r="C20" s="11">
        <v>0.33400000000000002</v>
      </c>
      <c r="D20" s="11">
        <v>0.22900000000000001</v>
      </c>
      <c r="E20" s="11">
        <v>0.26400000000000001</v>
      </c>
      <c r="F20" s="11">
        <v>0.29399999999999998</v>
      </c>
      <c r="G20" s="11">
        <f t="shared" si="7"/>
        <v>0.10500000000000001</v>
      </c>
      <c r="H20" s="11">
        <f t="shared" si="6"/>
        <v>105.00000000000001</v>
      </c>
    </row>
    <row r="21" spans="1:8" x14ac:dyDescent="0.25">
      <c r="A21" s="16"/>
      <c r="B21" s="11">
        <v>300</v>
      </c>
      <c r="C21" s="11">
        <v>0.33400000000000002</v>
      </c>
      <c r="D21" s="11">
        <v>0.224</v>
      </c>
      <c r="E21" s="11">
        <v>0.26900000000000002</v>
      </c>
      <c r="F21" s="11">
        <v>0.28899999999999998</v>
      </c>
      <c r="G21" s="11">
        <f t="shared" si="7"/>
        <v>0.11000000000000001</v>
      </c>
      <c r="H21" s="11">
        <f t="shared" si="6"/>
        <v>110.00000000000001</v>
      </c>
    </row>
    <row r="22" spans="1:8" x14ac:dyDescent="0.25">
      <c r="A22" s="16"/>
      <c r="B22" s="11">
        <v>400</v>
      </c>
      <c r="C22" s="11">
        <v>0.33900000000000002</v>
      </c>
      <c r="D22" s="11">
        <v>0.219</v>
      </c>
      <c r="E22" s="11">
        <v>0.26900000000000002</v>
      </c>
      <c r="F22" s="11">
        <v>0.28899999999999998</v>
      </c>
      <c r="G22" s="11">
        <f t="shared" si="7"/>
        <v>0.12000000000000002</v>
      </c>
      <c r="H22" s="11">
        <f t="shared" si="6"/>
        <v>120.00000000000003</v>
      </c>
    </row>
    <row r="23" spans="1:8" x14ac:dyDescent="0.25">
      <c r="A23" s="16"/>
      <c r="B23" s="11">
        <v>500</v>
      </c>
      <c r="C23" s="11">
        <v>0.33900000000000002</v>
      </c>
      <c r="D23" s="11">
        <v>0.224</v>
      </c>
      <c r="E23" s="11">
        <v>0.26900000000000002</v>
      </c>
      <c r="F23" s="11">
        <v>0.28899999999999998</v>
      </c>
      <c r="G23" s="11">
        <f t="shared" si="7"/>
        <v>0.11500000000000002</v>
      </c>
      <c r="H23" s="11">
        <f t="shared" si="6"/>
        <v>115.00000000000001</v>
      </c>
    </row>
    <row r="24" spans="1:8" x14ac:dyDescent="0.25">
      <c r="A24" s="16"/>
    </row>
  </sheetData>
  <mergeCells count="1">
    <mergeCell ref="A1:A2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CD22-33E2-4BAB-9D05-C9B75A84DB30}">
  <dimension ref="A1:J25"/>
  <sheetViews>
    <sheetView topLeftCell="C1"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-4.7461533538014988</v>
      </c>
      <c r="G4" s="13">
        <v>1.7941E-5</v>
      </c>
      <c r="H4" s="11">
        <f t="shared" ref="H4:H9" si="3">SQRT(C4)</f>
        <v>0.22360679774997896</v>
      </c>
      <c r="I4" s="12">
        <f t="shared" ref="I4:I9" si="4">LN(G4)</f>
        <v>-10.928421961527027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-4.6129841126384292</v>
      </c>
      <c r="G5" s="13">
        <v>2.4379000000000002E-5</v>
      </c>
      <c r="H5" s="11">
        <f t="shared" si="3"/>
        <v>0.31622776601683794</v>
      </c>
      <c r="I5" s="12">
        <f t="shared" si="4"/>
        <v>-10.621788451979613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-4.4823159601990259</v>
      </c>
      <c r="G6" s="13">
        <v>3.2937E-5</v>
      </c>
      <c r="H6" s="11">
        <f t="shared" si="3"/>
        <v>0.44721359549995793</v>
      </c>
      <c r="I6" s="12">
        <f t="shared" si="4"/>
        <v>-10.320913912043569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-4.4029962872953545</v>
      </c>
      <c r="G7" s="13">
        <v>3.9536999999999998E-5</v>
      </c>
      <c r="H7" s="11">
        <f t="shared" si="3"/>
        <v>0.54772255750516607</v>
      </c>
      <c r="I7" s="12">
        <f t="shared" si="4"/>
        <v>-10.138273615634413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-4.3506554038525849</v>
      </c>
      <c r="G8" s="13">
        <v>4.4601000000000002E-5</v>
      </c>
      <c r="H8" s="11">
        <f t="shared" si="3"/>
        <v>0.63245553203367588</v>
      </c>
      <c r="I8" s="12">
        <f t="shared" si="4"/>
        <v>-10.017754277664951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-4.3114378097016681</v>
      </c>
      <c r="G9" s="13">
        <v>4.8816000000000002E-5</v>
      </c>
      <c r="H9" s="11">
        <f t="shared" si="3"/>
        <v>0.70710678118654757</v>
      </c>
      <c r="I9" s="12">
        <f t="shared" si="4"/>
        <v>-9.9274524299899607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ht="13.8" x14ac:dyDescent="0.3">
      <c r="A15" s="16"/>
      <c r="B15" s="11" t="s">
        <v>14</v>
      </c>
      <c r="C15" s="11" t="s">
        <v>15</v>
      </c>
      <c r="D15" s="11" t="s">
        <v>16</v>
      </c>
      <c r="E15" s="11" t="s">
        <v>17</v>
      </c>
      <c r="F15" s="11" t="s">
        <v>18</v>
      </c>
      <c r="G15" s="11" t="s">
        <v>19</v>
      </c>
      <c r="H15" s="11" t="s">
        <v>20</v>
      </c>
    </row>
    <row r="16" spans="1:10" x14ac:dyDescent="0.25">
      <c r="A16" s="16"/>
      <c r="B16" s="11">
        <v>50</v>
      </c>
      <c r="C16" s="11">
        <v>0.32400000000000001</v>
      </c>
      <c r="D16" s="11">
        <v>0.23400000000000001</v>
      </c>
      <c r="E16" s="11">
        <v>0.26400000000000001</v>
      </c>
      <c r="F16" s="11">
        <v>0.29399999999999998</v>
      </c>
      <c r="G16" s="11">
        <f>C16-D16</f>
        <v>0.09</v>
      </c>
      <c r="H16" s="11">
        <f>G16*1000</f>
        <v>90</v>
      </c>
    </row>
    <row r="17" spans="1:8" x14ac:dyDescent="0.25">
      <c r="A17" s="16"/>
      <c r="B17" s="11">
        <v>100</v>
      </c>
      <c r="C17" s="11">
        <v>0.32900000000000001</v>
      </c>
      <c r="D17" s="11">
        <v>0.22900000000000001</v>
      </c>
      <c r="E17" s="11">
        <v>0.26400000000000001</v>
      </c>
      <c r="F17" s="11">
        <v>0.29399999999999998</v>
      </c>
      <c r="G17" s="11">
        <f t="shared" ref="G17:G21" si="6">C17-D17</f>
        <v>0.1</v>
      </c>
      <c r="H17" s="11">
        <f t="shared" ref="H17:H21" si="7">G17*1000</f>
        <v>100</v>
      </c>
    </row>
    <row r="18" spans="1:8" x14ac:dyDescent="0.25">
      <c r="A18" s="16"/>
      <c r="B18" s="11">
        <v>200</v>
      </c>
      <c r="C18" s="11">
        <v>0.33400000000000002</v>
      </c>
      <c r="D18" s="11">
        <v>0.22900000000000001</v>
      </c>
      <c r="E18" s="11">
        <v>0.26400000000000001</v>
      </c>
      <c r="F18" s="11">
        <v>0.29399999999999998</v>
      </c>
      <c r="G18" s="11">
        <f t="shared" si="6"/>
        <v>0.10500000000000001</v>
      </c>
      <c r="H18" s="11">
        <f t="shared" si="7"/>
        <v>105.00000000000001</v>
      </c>
    </row>
    <row r="19" spans="1:8" x14ac:dyDescent="0.25">
      <c r="A19" s="16"/>
      <c r="B19" s="11">
        <v>300</v>
      </c>
      <c r="C19" s="11">
        <v>0.33900000000000002</v>
      </c>
      <c r="D19" s="11">
        <v>0.224</v>
      </c>
      <c r="E19" s="11">
        <v>0.26900000000000002</v>
      </c>
      <c r="F19" s="11">
        <v>0.28899999999999998</v>
      </c>
      <c r="G19" s="11">
        <f t="shared" si="6"/>
        <v>0.11500000000000002</v>
      </c>
      <c r="H19" s="11">
        <f t="shared" si="7"/>
        <v>115.00000000000001</v>
      </c>
    </row>
    <row r="20" spans="1:8" x14ac:dyDescent="0.25">
      <c r="A20" s="16"/>
      <c r="B20" s="11">
        <v>400</v>
      </c>
      <c r="C20" s="11">
        <v>0.33900000000000002</v>
      </c>
      <c r="D20" s="11">
        <v>0.224</v>
      </c>
      <c r="E20" s="11">
        <v>0.26900000000000002</v>
      </c>
      <c r="F20" s="11">
        <v>0.28899999999999998</v>
      </c>
      <c r="G20" s="11">
        <f t="shared" si="6"/>
        <v>0.11500000000000002</v>
      </c>
      <c r="H20" s="11">
        <f t="shared" si="7"/>
        <v>115.00000000000001</v>
      </c>
    </row>
    <row r="21" spans="1:8" x14ac:dyDescent="0.25">
      <c r="A21" s="16"/>
      <c r="B21" s="11">
        <v>500</v>
      </c>
      <c r="C21" s="11">
        <v>0.34399999999999997</v>
      </c>
      <c r="D21" s="11">
        <v>0.219</v>
      </c>
      <c r="E21" s="11">
        <v>0.26900000000000002</v>
      </c>
      <c r="F21" s="11">
        <v>0.28899999999999998</v>
      </c>
      <c r="G21" s="11">
        <f t="shared" si="6"/>
        <v>0.12499999999999997</v>
      </c>
      <c r="H21" s="11">
        <f t="shared" si="7"/>
        <v>124.99999999999997</v>
      </c>
    </row>
    <row r="22" spans="1:8" x14ac:dyDescent="0.25">
      <c r="A22" s="16"/>
    </row>
    <row r="23" spans="1:8" x14ac:dyDescent="0.25">
      <c r="A23" s="16"/>
    </row>
    <row r="24" spans="1:8" x14ac:dyDescent="0.25">
      <c r="A24" s="16"/>
    </row>
    <row r="25" spans="1:8" x14ac:dyDescent="0.25">
      <c r="A25" s="16"/>
    </row>
  </sheetData>
  <mergeCells count="1">
    <mergeCell ref="A1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6C59-22DB-4B85-BA2E-4C353764AFC6}">
  <dimension ref="A1:J26"/>
  <sheetViews>
    <sheetView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-4.7442934174173752</v>
      </c>
      <c r="G4" s="13">
        <v>1.8017999999999999E-5</v>
      </c>
      <c r="H4" s="11">
        <f t="shared" ref="H4:H9" si="3">SQRT(C4)</f>
        <v>0.22360679774997896</v>
      </c>
      <c r="I4" s="12">
        <f t="shared" ref="I4:I9" si="4">LN(G4)</f>
        <v>-10.924139299735026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-4.6092238101937175</v>
      </c>
      <c r="G5" s="13">
        <v>2.4590999999999999E-5</v>
      </c>
      <c r="H5" s="11">
        <f t="shared" si="3"/>
        <v>0.31622776601683794</v>
      </c>
      <c r="I5" s="12">
        <f t="shared" si="4"/>
        <v>-10.613130035625272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-4.4733377069895353</v>
      </c>
      <c r="G6" s="13">
        <v>3.3624999999999997E-5</v>
      </c>
      <c r="H6" s="11">
        <f t="shared" si="3"/>
        <v>0.44721359549995793</v>
      </c>
      <c r="I6" s="12">
        <f t="shared" si="4"/>
        <v>-10.300240720042272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-4.3948889748760971</v>
      </c>
      <c r="G7" s="13">
        <v>4.0281999999999998E-5</v>
      </c>
      <c r="H7" s="11">
        <f t="shared" si="3"/>
        <v>0.54772255750516607</v>
      </c>
      <c r="I7" s="12">
        <f t="shared" si="4"/>
        <v>-10.119605838913584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-4.3412256791556434</v>
      </c>
      <c r="G8" s="13">
        <v>4.5580000000000001E-5</v>
      </c>
      <c r="H8" s="11">
        <f t="shared" si="3"/>
        <v>0.63245553203367588</v>
      </c>
      <c r="I8" s="12">
        <f t="shared" si="4"/>
        <v>-9.9960415341467357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-4.3017341232221042</v>
      </c>
      <c r="G9" s="13">
        <v>4.9919000000000001E-5</v>
      </c>
      <c r="H9" s="11">
        <f t="shared" si="3"/>
        <v>0.70710678118654757</v>
      </c>
      <c r="I9" s="12">
        <f t="shared" si="4"/>
        <v>-9.9051088661550288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x14ac:dyDescent="0.25">
      <c r="A16" s="16"/>
    </row>
    <row r="17" spans="1:8" ht="13.8" x14ac:dyDescent="0.3">
      <c r="A17" s="16"/>
      <c r="B17" s="11" t="s">
        <v>14</v>
      </c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19</v>
      </c>
      <c r="H17" s="11" t="s">
        <v>20</v>
      </c>
    </row>
    <row r="18" spans="1:8" x14ac:dyDescent="0.25">
      <c r="A18" s="16"/>
      <c r="B18" s="11">
        <v>50</v>
      </c>
      <c r="C18" s="11">
        <v>0.32400000000000001</v>
      </c>
      <c r="D18" s="11">
        <v>0.23899999999999999</v>
      </c>
      <c r="E18" s="11">
        <v>0.26400000000000001</v>
      </c>
      <c r="F18" s="11">
        <v>0.29899999999999999</v>
      </c>
      <c r="G18" s="11">
        <f>C18-D18</f>
        <v>8.500000000000002E-2</v>
      </c>
      <c r="H18" s="11">
        <f>G18*1000</f>
        <v>85.000000000000014</v>
      </c>
    </row>
    <row r="19" spans="1:8" x14ac:dyDescent="0.25">
      <c r="A19" s="16"/>
      <c r="B19" s="11">
        <v>100</v>
      </c>
      <c r="C19" s="11">
        <v>0.32900000000000001</v>
      </c>
      <c r="D19" s="11">
        <v>0.23400000000000001</v>
      </c>
      <c r="E19" s="11">
        <v>0.26400000000000001</v>
      </c>
      <c r="F19" s="11">
        <v>0.29899999999999999</v>
      </c>
      <c r="G19" s="11">
        <f t="shared" ref="G19:G23" si="6">C19-D19</f>
        <v>9.5000000000000001E-2</v>
      </c>
      <c r="H19" s="11">
        <f t="shared" ref="H19:H23" si="7">G19*1000</f>
        <v>95</v>
      </c>
    </row>
    <row r="20" spans="1:8" x14ac:dyDescent="0.25">
      <c r="A20" s="16"/>
      <c r="B20" s="11">
        <v>200</v>
      </c>
      <c r="C20" s="11">
        <v>0.32900000000000001</v>
      </c>
      <c r="D20" s="11">
        <v>0.22900000000000001</v>
      </c>
      <c r="E20" s="11">
        <v>0.26400000000000001</v>
      </c>
      <c r="F20" s="11">
        <v>0.29899999999999999</v>
      </c>
      <c r="G20" s="11">
        <f t="shared" si="6"/>
        <v>0.1</v>
      </c>
      <c r="H20" s="11">
        <f t="shared" si="7"/>
        <v>100</v>
      </c>
    </row>
    <row r="21" spans="1:8" x14ac:dyDescent="0.25">
      <c r="A21" s="16"/>
      <c r="B21" s="11">
        <v>300</v>
      </c>
      <c r="C21" s="11">
        <v>0.33400000000000002</v>
      </c>
      <c r="D21" s="11">
        <v>0.22900000000000001</v>
      </c>
      <c r="E21" s="11">
        <v>0.26900000000000002</v>
      </c>
      <c r="F21" s="11">
        <v>0.29399999999999998</v>
      </c>
      <c r="G21" s="11">
        <f t="shared" si="6"/>
        <v>0.10500000000000001</v>
      </c>
      <c r="H21" s="11">
        <f t="shared" si="7"/>
        <v>105.00000000000001</v>
      </c>
    </row>
    <row r="22" spans="1:8" x14ac:dyDescent="0.25">
      <c r="A22" s="16"/>
      <c r="B22" s="11">
        <v>400</v>
      </c>
      <c r="C22" s="11">
        <v>0.33900000000000002</v>
      </c>
      <c r="D22" s="11">
        <v>0.224</v>
      </c>
      <c r="E22" s="11">
        <v>0.26900000000000002</v>
      </c>
      <c r="F22" s="11">
        <v>0.28899999999999998</v>
      </c>
      <c r="G22" s="11">
        <f t="shared" si="6"/>
        <v>0.11500000000000002</v>
      </c>
      <c r="H22" s="11">
        <f t="shared" si="7"/>
        <v>115.00000000000001</v>
      </c>
    </row>
    <row r="23" spans="1:8" x14ac:dyDescent="0.25">
      <c r="A23" s="16"/>
      <c r="B23" s="11">
        <v>500</v>
      </c>
      <c r="C23" s="11">
        <v>0.33900000000000002</v>
      </c>
      <c r="D23" s="11">
        <v>0.224</v>
      </c>
      <c r="E23" s="11">
        <v>0.26900000000000002</v>
      </c>
      <c r="F23" s="11">
        <v>0.28899999999999998</v>
      </c>
      <c r="G23" s="11">
        <f t="shared" si="6"/>
        <v>0.11500000000000002</v>
      </c>
      <c r="H23" s="11">
        <f t="shared" si="7"/>
        <v>115.00000000000001</v>
      </c>
    </row>
    <row r="24" spans="1:8" x14ac:dyDescent="0.25">
      <c r="A24" s="16"/>
    </row>
    <row r="25" spans="1:8" x14ac:dyDescent="0.25">
      <c r="A25" s="16"/>
    </row>
    <row r="26" spans="1:8" x14ac:dyDescent="0.25">
      <c r="A26" s="16"/>
    </row>
  </sheetData>
  <mergeCells count="1">
    <mergeCell ref="A1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808E-656D-4C5E-AB20-1413BB0C8EE4}">
  <dimension ref="A1:G20"/>
  <sheetViews>
    <sheetView workbookViewId="0">
      <selection activeCell="G6" sqref="G6:H6"/>
    </sheetView>
  </sheetViews>
  <sheetFormatPr defaultRowHeight="14.4" x14ac:dyDescent="0.3"/>
  <sheetData>
    <row r="1" spans="1:7" x14ac:dyDescent="0.3">
      <c r="A1" t="s">
        <v>0</v>
      </c>
      <c r="B1" t="s">
        <v>1</v>
      </c>
      <c r="C1" t="s">
        <v>2</v>
      </c>
      <c r="D1" t="s">
        <v>3</v>
      </c>
    </row>
    <row r="2" spans="1:7" x14ac:dyDescent="0.3">
      <c r="A2" s="1">
        <v>9.9999999999999995E-7</v>
      </c>
      <c r="C2" s="1"/>
      <c r="E2" s="1"/>
      <c r="G2" s="1"/>
    </row>
    <row r="3" spans="1:7" x14ac:dyDescent="0.3">
      <c r="A3" s="1">
        <v>1.9999999999999999E-6</v>
      </c>
      <c r="B3" s="1"/>
      <c r="C3" s="1"/>
      <c r="E3" s="1"/>
      <c r="F3" s="1"/>
      <c r="G3" s="1"/>
    </row>
    <row r="4" spans="1:7" x14ac:dyDescent="0.3">
      <c r="A4" s="1">
        <v>3.0000000000000001E-6</v>
      </c>
      <c r="B4" s="1"/>
      <c r="C4" s="1"/>
      <c r="D4" s="1"/>
      <c r="E4" s="1"/>
      <c r="F4" s="1"/>
      <c r="G4" s="1"/>
    </row>
    <row r="5" spans="1:7" x14ac:dyDescent="0.3">
      <c r="A5" s="1">
        <v>3.9999999999999998E-6</v>
      </c>
      <c r="B5" s="1"/>
      <c r="C5" s="1"/>
      <c r="D5" s="1"/>
      <c r="E5" s="1"/>
      <c r="F5" s="1"/>
      <c r="G5" s="1"/>
    </row>
    <row r="6" spans="1:7" x14ac:dyDescent="0.3">
      <c r="A6" s="1">
        <v>5.0000000000000004E-6</v>
      </c>
      <c r="B6" s="1"/>
      <c r="C6" s="1"/>
      <c r="D6" s="1"/>
      <c r="E6" s="1"/>
      <c r="F6" s="1"/>
      <c r="G6" s="1"/>
    </row>
    <row r="7" spans="1:7" x14ac:dyDescent="0.3">
      <c r="A7" s="1">
        <v>6.0000000000000002E-6</v>
      </c>
      <c r="B7" s="1"/>
      <c r="C7" s="1"/>
      <c r="D7" s="1"/>
      <c r="E7" s="1"/>
      <c r="F7" s="1"/>
      <c r="G7" s="1"/>
    </row>
    <row r="8" spans="1:7" x14ac:dyDescent="0.3">
      <c r="A8" s="1">
        <v>7.9999999999999996E-6</v>
      </c>
      <c r="B8" s="1">
        <v>3.8150000000000003E-2</v>
      </c>
      <c r="C8" s="1"/>
      <c r="D8" s="1"/>
      <c r="E8" s="1"/>
      <c r="F8" s="1"/>
      <c r="G8" s="1"/>
    </row>
    <row r="9" spans="1:7" x14ac:dyDescent="0.3">
      <c r="A9" s="1">
        <v>1.0000000000000001E-5</v>
      </c>
      <c r="B9" s="1">
        <v>5.7299999999999997E-2</v>
      </c>
      <c r="C9" s="1">
        <v>6.6100000000000006E-2</v>
      </c>
      <c r="D9" s="1">
        <v>5.1319999999999998E-2</v>
      </c>
      <c r="E9" s="1">
        <f>AVERAGE(B9:D9)</f>
        <v>5.8240000000000007E-2</v>
      </c>
      <c r="F9" s="1"/>
      <c r="G9" s="1"/>
    </row>
    <row r="10" spans="1:7" x14ac:dyDescent="0.3">
      <c r="A10" s="1">
        <v>2.0000000000000002E-5</v>
      </c>
      <c r="B10" s="1">
        <v>0.10580000000000001</v>
      </c>
      <c r="C10" s="1">
        <v>0.1192</v>
      </c>
      <c r="D10" s="1">
        <v>0.1172</v>
      </c>
      <c r="E10" s="1">
        <f t="shared" ref="E10:E16" si="0">AVERAGE(B10:D10)</f>
        <v>0.11406666666666666</v>
      </c>
      <c r="F10" s="1"/>
      <c r="G10" s="1"/>
    </row>
    <row r="11" spans="1:7" x14ac:dyDescent="0.3">
      <c r="A11" s="1">
        <v>4.0000000000000003E-5</v>
      </c>
      <c r="B11" s="1">
        <v>0.2271</v>
      </c>
      <c r="C11" s="1">
        <v>0.25009999999999999</v>
      </c>
      <c r="D11" s="1">
        <v>0.25009999999999999</v>
      </c>
      <c r="E11" s="1">
        <f t="shared" si="0"/>
        <v>0.24243333333333331</v>
      </c>
      <c r="F11" s="1"/>
      <c r="G11" s="1"/>
    </row>
    <row r="12" spans="1:7" x14ac:dyDescent="0.3">
      <c r="A12" s="1">
        <v>6.0000000000000002E-5</v>
      </c>
      <c r="B12" s="1">
        <v>0.3634</v>
      </c>
      <c r="C12" s="1">
        <v>0.39960000000000001</v>
      </c>
      <c r="D12" s="1">
        <v>0.40279999999999999</v>
      </c>
      <c r="E12" s="1">
        <f t="shared" si="0"/>
        <v>0.3886</v>
      </c>
      <c r="F12" s="1"/>
      <c r="G12" s="1"/>
    </row>
    <row r="13" spans="1:7" x14ac:dyDescent="0.3">
      <c r="A13" s="1">
        <v>8.0000000000000007E-5</v>
      </c>
      <c r="B13" s="1">
        <v>0.48709999999999998</v>
      </c>
      <c r="C13" s="1">
        <v>0.53859999999999997</v>
      </c>
      <c r="D13" s="1">
        <v>0.53369999999999995</v>
      </c>
      <c r="E13" s="1">
        <f t="shared" si="0"/>
        <v>0.51980000000000004</v>
      </c>
      <c r="F13" s="1"/>
      <c r="G13" s="1"/>
    </row>
    <row r="14" spans="1:7" x14ac:dyDescent="0.3">
      <c r="A14" s="1">
        <v>1E-4</v>
      </c>
      <c r="B14" s="1">
        <v>0.62480000000000002</v>
      </c>
      <c r="C14" s="1">
        <v>0.69989999999999997</v>
      </c>
      <c r="D14" s="1">
        <v>0.65349999999999997</v>
      </c>
      <c r="E14" s="1">
        <f t="shared" si="0"/>
        <v>0.65939999999999999</v>
      </c>
      <c r="F14" s="1"/>
      <c r="G14" s="1"/>
    </row>
    <row r="15" spans="1:7" x14ac:dyDescent="0.3">
      <c r="A15" s="1">
        <v>1.2E-4</v>
      </c>
      <c r="B15" s="1">
        <v>0.76670000000000005</v>
      </c>
      <c r="C15" s="1">
        <v>0.82140000000000002</v>
      </c>
      <c r="D15" s="1">
        <v>0.78180000000000005</v>
      </c>
      <c r="E15" s="1">
        <f t="shared" si="0"/>
        <v>0.78996666666666682</v>
      </c>
      <c r="F15" s="1"/>
      <c r="G15" s="1"/>
    </row>
    <row r="16" spans="1:7" x14ac:dyDescent="0.3">
      <c r="A16" s="1">
        <v>1.3999999999999999E-4</v>
      </c>
      <c r="B16" s="1">
        <v>0.87719999999999998</v>
      </c>
      <c r="C16" s="1">
        <v>0.92889999999999995</v>
      </c>
      <c r="D16" s="1">
        <v>0.92379999999999995</v>
      </c>
      <c r="E16" s="1">
        <f t="shared" si="0"/>
        <v>0.90996666666666659</v>
      </c>
      <c r="F16" s="1"/>
      <c r="G16" s="1"/>
    </row>
    <row r="18" spans="2:7" x14ac:dyDescent="0.3">
      <c r="B18" s="1"/>
      <c r="C18" s="1"/>
      <c r="D18" s="1"/>
      <c r="E18" s="1"/>
      <c r="F18" s="1"/>
      <c r="G18" s="1"/>
    </row>
    <row r="20" spans="2:7" x14ac:dyDescent="0.3">
      <c r="B20" s="1"/>
      <c r="C20" s="1"/>
      <c r="D20" s="1"/>
      <c r="E20" s="1"/>
      <c r="F20" s="1"/>
      <c r="G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04925-5096-424B-8A9A-927D94BFD4D7}">
  <dimension ref="A1:F18"/>
  <sheetViews>
    <sheetView workbookViewId="0">
      <selection activeCell="H6" sqref="H6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</row>
    <row r="2" spans="1:6" x14ac:dyDescent="0.3">
      <c r="A2" s="1">
        <v>9.9999999999999995E-7</v>
      </c>
      <c r="B2" s="1"/>
    </row>
    <row r="3" spans="1:6" x14ac:dyDescent="0.3">
      <c r="A3" s="1">
        <v>1.9999999999999999E-6</v>
      </c>
      <c r="B3" s="1"/>
      <c r="D3" s="1"/>
    </row>
    <row r="4" spans="1:6" x14ac:dyDescent="0.3">
      <c r="A4" s="1">
        <v>3.0000000000000001E-6</v>
      </c>
      <c r="B4" s="1">
        <v>2.065E-8</v>
      </c>
      <c r="C4" s="1">
        <v>2.145E-8</v>
      </c>
      <c r="D4" s="1">
        <v>2.056E-8</v>
      </c>
      <c r="E4" s="1">
        <f>AVERAGE(B4:D4)</f>
        <v>2.0886666666666668E-8</v>
      </c>
      <c r="F4" s="1"/>
    </row>
    <row r="5" spans="1:6" x14ac:dyDescent="0.3">
      <c r="A5" s="1">
        <v>3.9999999999999998E-6</v>
      </c>
      <c r="B5" s="1">
        <v>4.5160000000000002E-8</v>
      </c>
      <c r="C5" s="1">
        <v>4.325E-8</v>
      </c>
      <c r="D5" s="1">
        <v>4.3579999999999997E-8</v>
      </c>
      <c r="E5" s="1">
        <f t="shared" ref="E5:E16" si="0">AVERAGE(B5:D5)</f>
        <v>4.3996666666666671E-8</v>
      </c>
      <c r="F5" s="1"/>
    </row>
    <row r="6" spans="1:6" x14ac:dyDescent="0.3">
      <c r="A6" s="1">
        <v>5.0000000000000004E-6</v>
      </c>
      <c r="B6" s="1">
        <v>5.8689999999999998E-8</v>
      </c>
      <c r="C6" s="1">
        <v>5.7579999999999997E-8</v>
      </c>
      <c r="D6" s="1">
        <v>5.6430000000000003E-8</v>
      </c>
      <c r="E6" s="1">
        <f t="shared" si="0"/>
        <v>5.7566666666666666E-8</v>
      </c>
      <c r="F6" s="1"/>
    </row>
    <row r="7" spans="1:6" x14ac:dyDescent="0.3">
      <c r="A7" s="1">
        <v>6.0000000000000002E-6</v>
      </c>
      <c r="B7" s="1">
        <v>7.9695E-8</v>
      </c>
      <c r="C7" s="1">
        <v>7.8650000000000006E-8</v>
      </c>
      <c r="D7" s="1">
        <v>7.3469999999999995E-8</v>
      </c>
      <c r="E7" s="1">
        <f t="shared" si="0"/>
        <v>7.7271666666666663E-8</v>
      </c>
      <c r="F7" s="1"/>
    </row>
    <row r="8" spans="1:6" x14ac:dyDescent="0.3">
      <c r="A8" s="1">
        <v>7.9999999999999996E-6</v>
      </c>
      <c r="B8" s="1">
        <v>1.048E-7</v>
      </c>
      <c r="C8" s="1">
        <v>9.5472999999999997E-8</v>
      </c>
      <c r="D8" s="1">
        <v>1.0209999999999999E-7</v>
      </c>
      <c r="E8" s="1">
        <f t="shared" si="0"/>
        <v>1.0079100000000001E-7</v>
      </c>
      <c r="F8" s="1"/>
    </row>
    <row r="9" spans="1:6" x14ac:dyDescent="0.3">
      <c r="A9" s="1">
        <v>1.0000000000000001E-5</v>
      </c>
      <c r="B9" s="1">
        <v>1.3050000000000001E-7</v>
      </c>
      <c r="C9" s="1">
        <v>1.2340000000000001E-7</v>
      </c>
      <c r="D9" s="1">
        <v>1.279E-7</v>
      </c>
      <c r="E9" s="1">
        <f t="shared" si="0"/>
        <v>1.2726666666666665E-7</v>
      </c>
      <c r="F9" s="1"/>
    </row>
    <row r="10" spans="1:6" x14ac:dyDescent="0.3">
      <c r="A10" s="1">
        <v>2.0000000000000002E-5</v>
      </c>
      <c r="B10" s="1">
        <v>3.3319999999999999E-7</v>
      </c>
      <c r="C10" s="1">
        <v>3.276E-7</v>
      </c>
      <c r="D10" s="1">
        <v>3.1749999999999998E-7</v>
      </c>
      <c r="E10" s="1">
        <f t="shared" si="0"/>
        <v>3.2609999999999999E-7</v>
      </c>
      <c r="F10" s="1"/>
    </row>
    <row r="11" spans="1:6" x14ac:dyDescent="0.3">
      <c r="A11" s="1">
        <v>4.0000000000000003E-5</v>
      </c>
      <c r="B11" s="1">
        <v>7.5329999999999995E-7</v>
      </c>
      <c r="C11" s="1">
        <v>7.5690000000000001E-7</v>
      </c>
      <c r="D11" s="1">
        <v>7.4396000000000005E-7</v>
      </c>
      <c r="E11" s="1">
        <f t="shared" si="0"/>
        <v>7.5138666666666674E-7</v>
      </c>
      <c r="F11" s="1"/>
    </row>
    <row r="12" spans="1:6" x14ac:dyDescent="0.3">
      <c r="A12" s="1">
        <v>6.0000000000000002E-5</v>
      </c>
      <c r="B12" s="1">
        <v>1.1862E-6</v>
      </c>
      <c r="C12" s="1">
        <v>1.1489999999999999E-6</v>
      </c>
      <c r="D12" s="1">
        <v>1.15E-6</v>
      </c>
      <c r="E12" s="1">
        <f t="shared" si="0"/>
        <v>1.1617333333333334E-6</v>
      </c>
      <c r="F12" s="1"/>
    </row>
    <row r="13" spans="1:6" x14ac:dyDescent="0.3">
      <c r="A13" s="1">
        <v>8.0000000000000007E-5</v>
      </c>
      <c r="B13" s="1">
        <v>1.5510000000000001E-6</v>
      </c>
      <c r="C13" s="1">
        <v>1.5060000000000001E-6</v>
      </c>
      <c r="D13" s="1">
        <v>1.5099999999999999E-6</v>
      </c>
      <c r="E13" s="1">
        <f t="shared" si="0"/>
        <v>1.5223333333333334E-6</v>
      </c>
      <c r="F13" s="1"/>
    </row>
    <row r="14" spans="1:6" x14ac:dyDescent="0.3">
      <c r="A14" s="1">
        <v>1E-4</v>
      </c>
      <c r="B14" s="1">
        <v>1.8899999999999999E-6</v>
      </c>
      <c r="C14" s="1">
        <v>1.9599999999999999E-6</v>
      </c>
      <c r="D14" s="1">
        <v>1.883E-6</v>
      </c>
      <c r="E14" s="1">
        <f t="shared" si="0"/>
        <v>1.9109999999999996E-6</v>
      </c>
      <c r="F14" s="1"/>
    </row>
    <row r="15" spans="1:6" x14ac:dyDescent="0.3">
      <c r="A15" s="1">
        <v>1.2E-4</v>
      </c>
      <c r="B15" s="1">
        <v>2.2180000000000002E-6</v>
      </c>
      <c r="C15" s="1">
        <v>2.1679999999999998E-6</v>
      </c>
      <c r="D15" s="1">
        <v>2.1040000000000001E-6</v>
      </c>
      <c r="E15" s="1">
        <f t="shared" si="0"/>
        <v>2.1633333333333335E-6</v>
      </c>
      <c r="F15" s="1"/>
    </row>
    <row r="16" spans="1:6" x14ac:dyDescent="0.3">
      <c r="A16" s="1">
        <v>1.3999999999999999E-4</v>
      </c>
      <c r="B16" s="1">
        <v>2.5299999999999999E-6</v>
      </c>
      <c r="C16" s="1">
        <v>2.4551999999999998E-6</v>
      </c>
      <c r="D16" s="1">
        <v>2.396E-6</v>
      </c>
      <c r="E16" s="1">
        <f t="shared" si="0"/>
        <v>2.4603999999999998E-6</v>
      </c>
      <c r="F16" s="1"/>
    </row>
    <row r="18" spans="2:6" x14ac:dyDescent="0.3">
      <c r="B18" s="1"/>
      <c r="C18" s="1"/>
      <c r="D18" s="1"/>
      <c r="E18" s="1"/>
      <c r="F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90C1-7A7B-4EFC-8204-26F436BA1B57}">
  <dimension ref="A1:G20"/>
  <sheetViews>
    <sheetView workbookViewId="0">
      <selection activeCell="E6" activeCellId="1" sqref="A6:A14 E6:E14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2</v>
      </c>
      <c r="D1" t="s">
        <v>3</v>
      </c>
    </row>
    <row r="2" spans="1:5" x14ac:dyDescent="0.3">
      <c r="A2" s="1">
        <v>9.9999999999999995E-7</v>
      </c>
    </row>
    <row r="3" spans="1:5" x14ac:dyDescent="0.3">
      <c r="A3" s="1">
        <v>1.9999999999999999E-6</v>
      </c>
    </row>
    <row r="4" spans="1:5" x14ac:dyDescent="0.3">
      <c r="A4" s="1">
        <v>3.0000000000000001E-6</v>
      </c>
    </row>
    <row r="5" spans="1:5" x14ac:dyDescent="0.3">
      <c r="A5" s="1">
        <v>3.9999999999999998E-6</v>
      </c>
    </row>
    <row r="6" spans="1:5" x14ac:dyDescent="0.3">
      <c r="A6" s="1">
        <v>5.0000000000000004E-6</v>
      </c>
      <c r="B6" s="1">
        <v>1.8848000000000001E-8</v>
      </c>
      <c r="C6">
        <v>1.9483360000000002E-8</v>
      </c>
      <c r="D6" s="1">
        <v>1.8734000000000001E-8</v>
      </c>
      <c r="E6" s="1">
        <f>AVERAGE(B6:D6)</f>
        <v>1.9021786666666669E-8</v>
      </c>
    </row>
    <row r="7" spans="1:5" x14ac:dyDescent="0.3">
      <c r="A7" s="1">
        <v>6.0000000000000002E-6</v>
      </c>
      <c r="B7" s="1">
        <v>3.784E-8</v>
      </c>
      <c r="C7" s="1">
        <v>3.6139092999999997E-8</v>
      </c>
      <c r="D7" s="1">
        <v>3.6031E-8</v>
      </c>
      <c r="E7" s="1">
        <f t="shared" ref="E7:E16" si="0">AVERAGE(B7:D7)</f>
        <v>3.6670030999999997E-8</v>
      </c>
    </row>
    <row r="8" spans="1:5" x14ac:dyDescent="0.3">
      <c r="A8" s="1">
        <v>7.9999999999999996E-6</v>
      </c>
      <c r="B8" s="1">
        <v>5.0359000000000001E-8</v>
      </c>
      <c r="C8">
        <v>4.9274064000000002E-8</v>
      </c>
      <c r="D8" s="1">
        <v>4.8883000000000002E-8</v>
      </c>
      <c r="E8" s="1">
        <f t="shared" si="0"/>
        <v>4.9505354666666664E-8</v>
      </c>
    </row>
    <row r="9" spans="1:5" x14ac:dyDescent="0.3">
      <c r="A9" s="1">
        <v>1.0000000000000001E-5</v>
      </c>
      <c r="B9" s="1">
        <v>6.4178999999999995E-8</v>
      </c>
      <c r="C9" s="1">
        <v>6.3794304E-8</v>
      </c>
      <c r="D9" s="1">
        <v>6.3288000000000004E-8</v>
      </c>
      <c r="E9" s="1">
        <f t="shared" si="0"/>
        <v>6.3753767999999995E-8</v>
      </c>
    </row>
    <row r="10" spans="1:5" x14ac:dyDescent="0.3">
      <c r="A10" s="1">
        <v>2.0000000000000002E-5</v>
      </c>
      <c r="B10" s="1">
        <v>1.7163000000000001E-7</v>
      </c>
      <c r="C10" s="1">
        <v>1.6482816E-7</v>
      </c>
      <c r="D10" s="1">
        <v>1.6352E-7</v>
      </c>
      <c r="E10" s="1">
        <f t="shared" si="0"/>
        <v>1.6665938666666669E-7</v>
      </c>
    </row>
    <row r="11" spans="1:5" x14ac:dyDescent="0.3">
      <c r="A11" s="1">
        <v>4.0000000000000003E-5</v>
      </c>
      <c r="B11" s="1">
        <v>4.0723999999999999E-7</v>
      </c>
      <c r="C11" s="1">
        <v>3.964464E-7</v>
      </c>
      <c r="D11" s="1">
        <v>3.9330000000000001E-7</v>
      </c>
      <c r="E11" s="1">
        <f t="shared" si="0"/>
        <v>3.9899546666666663E-7</v>
      </c>
    </row>
    <row r="12" spans="1:5" x14ac:dyDescent="0.3">
      <c r="A12" s="1">
        <v>6.0000000000000002E-5</v>
      </c>
      <c r="B12" s="1">
        <v>6.5150000000000003E-7</v>
      </c>
      <c r="C12" s="1">
        <v>6.4650096000000007E-7</v>
      </c>
      <c r="D12" s="1">
        <v>6.4137000000000003E-7</v>
      </c>
      <c r="E12" s="1">
        <f t="shared" si="0"/>
        <v>6.4645698666666671E-7</v>
      </c>
    </row>
    <row r="13" spans="1:5" x14ac:dyDescent="0.3">
      <c r="A13" s="1">
        <v>8.0000000000000007E-5</v>
      </c>
      <c r="B13" s="1">
        <v>8.7370999999999995E-7</v>
      </c>
      <c r="C13" s="1">
        <v>8.7053378999999983E-7</v>
      </c>
      <c r="D13" s="1">
        <v>8.6792999999999996E-7</v>
      </c>
      <c r="E13" s="1">
        <f t="shared" si="0"/>
        <v>8.7072459666666655E-7</v>
      </c>
    </row>
    <row r="14" spans="1:5" x14ac:dyDescent="0.3">
      <c r="A14" s="1">
        <v>1E-4</v>
      </c>
      <c r="B14" s="1">
        <v>1.0586999999999999E-6</v>
      </c>
      <c r="C14" s="1">
        <v>1.0451259999999998E-6</v>
      </c>
      <c r="D14" s="1">
        <v>1.0419999999999999E-6</v>
      </c>
      <c r="E14" s="1">
        <f t="shared" si="0"/>
        <v>1.0486086666666665E-6</v>
      </c>
    </row>
    <row r="15" spans="1:5" x14ac:dyDescent="0.3">
      <c r="A15" s="1">
        <v>1.2E-4</v>
      </c>
      <c r="B15" s="1">
        <v>1.2715E-6</v>
      </c>
      <c r="C15" s="1">
        <v>1.2206509999999997E-6</v>
      </c>
      <c r="D15" s="1">
        <v>1.217E-6</v>
      </c>
      <c r="E15" s="1">
        <f t="shared" si="0"/>
        <v>1.2363836666666666E-6</v>
      </c>
    </row>
    <row r="16" spans="1:5" x14ac:dyDescent="0.3">
      <c r="A16" s="1">
        <v>1.3999999999999999E-4</v>
      </c>
      <c r="B16" s="1">
        <v>1.4928999999999999E-6</v>
      </c>
      <c r="C16" s="1">
        <v>1.4352929999999999E-6</v>
      </c>
      <c r="D16" s="1">
        <v>1.4309999999999999E-6</v>
      </c>
      <c r="E16" s="1">
        <f t="shared" si="0"/>
        <v>1.4530643333333333E-6</v>
      </c>
    </row>
    <row r="18" spans="2:7" x14ac:dyDescent="0.3">
      <c r="B18" s="1"/>
      <c r="C18" s="1"/>
      <c r="D18" s="1"/>
      <c r="E18" s="1"/>
      <c r="F18" s="1"/>
      <c r="G18" s="1"/>
    </row>
    <row r="20" spans="2:7" x14ac:dyDescent="0.3">
      <c r="B20" s="1"/>
      <c r="C20" s="1"/>
      <c r="D20" s="1"/>
      <c r="E2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E553-5DA7-40E5-9270-7A3CDCBAA331}">
  <dimension ref="A1:E16"/>
  <sheetViews>
    <sheetView workbookViewId="0">
      <selection activeCell="G13" sqref="G13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2</v>
      </c>
      <c r="D1" t="s">
        <v>3</v>
      </c>
    </row>
    <row r="2" spans="1:5" x14ac:dyDescent="0.3">
      <c r="A2" s="1">
        <v>9.9999999999999995E-7</v>
      </c>
    </row>
    <row r="3" spans="1:5" x14ac:dyDescent="0.3">
      <c r="A3" s="1">
        <v>1.9999999999999999E-6</v>
      </c>
    </row>
    <row r="4" spans="1:5" x14ac:dyDescent="0.3">
      <c r="A4" s="1">
        <v>3.0000000000000001E-6</v>
      </c>
    </row>
    <row r="5" spans="1:5" x14ac:dyDescent="0.3">
      <c r="A5" s="1">
        <v>3.9999999999999998E-6</v>
      </c>
    </row>
    <row r="6" spans="1:5" x14ac:dyDescent="0.3">
      <c r="A6" s="1">
        <v>5.0000000000000004E-6</v>
      </c>
    </row>
    <row r="7" spans="1:5" x14ac:dyDescent="0.3">
      <c r="A7" s="1">
        <v>6.0000000000000002E-6</v>
      </c>
    </row>
    <row r="8" spans="1:5" x14ac:dyDescent="0.3">
      <c r="A8" s="1">
        <v>7.9999999999999996E-6</v>
      </c>
      <c r="C8">
        <v>0.1055</v>
      </c>
      <c r="D8">
        <v>9.6350000000000005E-2</v>
      </c>
    </row>
    <row r="9" spans="1:5" x14ac:dyDescent="0.3">
      <c r="A9" s="1">
        <v>1.0000000000000001E-5</v>
      </c>
      <c r="B9">
        <v>0.13739999999999999</v>
      </c>
      <c r="C9">
        <v>0.14829999999999999</v>
      </c>
      <c r="D9">
        <v>0.13919999999999999</v>
      </c>
      <c r="E9">
        <f>AVERAGE(B9:D9)</f>
        <v>0.14163333333333331</v>
      </c>
    </row>
    <row r="10" spans="1:5" x14ac:dyDescent="0.3">
      <c r="A10" s="1">
        <v>2.0000000000000002E-5</v>
      </c>
      <c r="B10">
        <v>0.32479999999999998</v>
      </c>
      <c r="C10">
        <v>0.35639999999999999</v>
      </c>
      <c r="D10">
        <v>0.34210000000000002</v>
      </c>
      <c r="E10">
        <f t="shared" ref="E10:E16" si="0">AVERAGE(B10:D10)</f>
        <v>0.34110000000000001</v>
      </c>
    </row>
    <row r="11" spans="1:5" x14ac:dyDescent="0.3">
      <c r="A11" s="1">
        <v>4.0000000000000003E-5</v>
      </c>
      <c r="B11">
        <v>0.73129999999999995</v>
      </c>
      <c r="C11">
        <v>0.76149999999999995</v>
      </c>
      <c r="D11">
        <v>0.74670000000000003</v>
      </c>
      <c r="E11">
        <f t="shared" si="0"/>
        <v>0.74650000000000005</v>
      </c>
    </row>
    <row r="12" spans="1:5" x14ac:dyDescent="0.3">
      <c r="A12" s="1">
        <v>6.0000000000000002E-5</v>
      </c>
      <c r="B12">
        <v>1.0860000000000001</v>
      </c>
      <c r="C12">
        <v>1.151</v>
      </c>
      <c r="D12">
        <v>1.107</v>
      </c>
      <c r="E12">
        <f t="shared" si="0"/>
        <v>1.1146666666666667</v>
      </c>
    </row>
    <row r="13" spans="1:5" x14ac:dyDescent="0.3">
      <c r="A13" s="1">
        <v>8.0000000000000007E-5</v>
      </c>
      <c r="B13">
        <v>1.4790000000000001</v>
      </c>
      <c r="C13">
        <v>1.5</v>
      </c>
      <c r="D13">
        <v>1.4530000000000001</v>
      </c>
      <c r="E13">
        <f t="shared" si="0"/>
        <v>1.4773333333333334</v>
      </c>
    </row>
    <row r="14" spans="1:5" x14ac:dyDescent="0.3">
      <c r="A14" s="1">
        <v>1E-4</v>
      </c>
      <c r="B14">
        <v>1.7809999999999999</v>
      </c>
      <c r="C14">
        <v>1.861</v>
      </c>
      <c r="D14">
        <v>1.7929999999999999</v>
      </c>
      <c r="E14">
        <f t="shared" si="0"/>
        <v>1.8116666666666665</v>
      </c>
    </row>
    <row r="15" spans="1:5" x14ac:dyDescent="0.3">
      <c r="A15" s="1">
        <v>1.2E-4</v>
      </c>
      <c r="B15">
        <v>2.093</v>
      </c>
      <c r="C15">
        <v>2.1850000000000001</v>
      </c>
      <c r="D15">
        <v>2.1019999999999999</v>
      </c>
      <c r="E15">
        <f t="shared" si="0"/>
        <v>2.1266666666666669</v>
      </c>
    </row>
    <row r="16" spans="1:5" x14ac:dyDescent="0.3">
      <c r="A16" s="1">
        <v>1.3999999999999999E-4</v>
      </c>
      <c r="B16">
        <v>2.444</v>
      </c>
      <c r="C16">
        <v>2.504</v>
      </c>
      <c r="D16">
        <v>2.4329999999999998</v>
      </c>
      <c r="E16">
        <f t="shared" si="0"/>
        <v>2.4603333333333333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E62C-ED72-4CF9-BFA2-A6D1B7FAE668}">
  <dimension ref="A1:J25"/>
  <sheetViews>
    <sheetView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-4.7366006686659974</v>
      </c>
      <c r="G4" s="13">
        <v>1.8340000000000001E-5</v>
      </c>
      <c r="H4" s="11">
        <f t="shared" ref="H4:H9" si="3">SQRT(C4)</f>
        <v>0.22360679774997896</v>
      </c>
      <c r="I4" s="12">
        <f t="shared" ref="I4:I9" si="4">LN(G4)</f>
        <v>-10.906426091135955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-4.5951320883104092</v>
      </c>
      <c r="G5" s="13">
        <v>2.5401999999999998E-5</v>
      </c>
      <c r="H5" s="11">
        <f t="shared" si="3"/>
        <v>0.31622776601683794</v>
      </c>
      <c r="I5" s="12">
        <f t="shared" si="4"/>
        <v>-10.580682646882146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-4.4535066909718228</v>
      </c>
      <c r="G6" s="13">
        <v>3.5196E-5</v>
      </c>
      <c r="H6" s="11">
        <f t="shared" si="3"/>
        <v>0.44721359549995793</v>
      </c>
      <c r="I6" s="12">
        <f t="shared" si="4"/>
        <v>-10.254578118180961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-4.3779622181874869</v>
      </c>
      <c r="G7" s="13">
        <v>4.1882999999999999E-5</v>
      </c>
      <c r="H7" s="11">
        <f t="shared" si="3"/>
        <v>0.54772255750516607</v>
      </c>
      <c r="I7" s="12">
        <f t="shared" si="4"/>
        <v>-10.080630541289654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-4.3234709963166349</v>
      </c>
      <c r="G8" s="13">
        <v>4.7481999999999997E-5</v>
      </c>
      <c r="H8" s="11">
        <f t="shared" si="3"/>
        <v>0.63245553203367588</v>
      </c>
      <c r="I8" s="12">
        <f t="shared" si="4"/>
        <v>-9.9551598661107974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-4.2868540050284656</v>
      </c>
      <c r="G9" s="13">
        <v>5.1659000000000001E-5</v>
      </c>
      <c r="H9" s="11">
        <f t="shared" si="3"/>
        <v>0.70710678118654757</v>
      </c>
      <c r="I9" s="12">
        <f t="shared" si="4"/>
        <v>-9.8708461278203661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ht="13.8" x14ac:dyDescent="0.3">
      <c r="A15" s="16"/>
      <c r="B15" s="11" t="s">
        <v>14</v>
      </c>
      <c r="C15" s="11" t="s">
        <v>15</v>
      </c>
      <c r="D15" s="11" t="s">
        <v>16</v>
      </c>
      <c r="E15" s="11" t="s">
        <v>17</v>
      </c>
      <c r="F15" s="11" t="s">
        <v>18</v>
      </c>
      <c r="G15" s="11" t="s">
        <v>19</v>
      </c>
      <c r="H15" s="11" t="s">
        <v>20</v>
      </c>
    </row>
    <row r="16" spans="1:10" x14ac:dyDescent="0.25">
      <c r="A16" s="16"/>
      <c r="B16" s="11">
        <v>50</v>
      </c>
      <c r="C16" s="11">
        <v>0.32400000000000001</v>
      </c>
      <c r="D16" s="11">
        <v>0.23899999999999999</v>
      </c>
      <c r="E16" s="11">
        <v>0.26400000000000001</v>
      </c>
      <c r="F16" s="11">
        <v>0.29899999999999999</v>
      </c>
      <c r="G16" s="11">
        <f>C16-D16</f>
        <v>8.500000000000002E-2</v>
      </c>
      <c r="H16" s="11">
        <f>G16*1000</f>
        <v>85.000000000000014</v>
      </c>
    </row>
    <row r="17" spans="1:8" x14ac:dyDescent="0.25">
      <c r="A17" s="16"/>
      <c r="B17" s="11">
        <v>100</v>
      </c>
      <c r="C17" s="11">
        <v>0.32400000000000001</v>
      </c>
      <c r="D17" s="11">
        <v>0.23400000000000001</v>
      </c>
      <c r="E17" s="11">
        <v>0.26400000000000001</v>
      </c>
      <c r="F17" s="11">
        <v>0.29899999999999999</v>
      </c>
      <c r="G17" s="11">
        <f t="shared" ref="G17:G21" si="6">C17-D17</f>
        <v>0.09</v>
      </c>
      <c r="H17" s="11">
        <f t="shared" ref="H17:H21" si="7">G17*1000</f>
        <v>90</v>
      </c>
    </row>
    <row r="18" spans="1:8" x14ac:dyDescent="0.25">
      <c r="A18" s="16"/>
      <c r="B18" s="11">
        <v>200</v>
      </c>
      <c r="C18" s="11">
        <v>0.32900000000000001</v>
      </c>
      <c r="D18" s="11">
        <v>0.22900000000000001</v>
      </c>
      <c r="E18" s="11">
        <v>0.26400000000000001</v>
      </c>
      <c r="F18" s="11">
        <v>0.29399999999999998</v>
      </c>
      <c r="G18" s="11">
        <f t="shared" si="6"/>
        <v>0.1</v>
      </c>
      <c r="H18" s="11">
        <f t="shared" si="7"/>
        <v>100</v>
      </c>
    </row>
    <row r="19" spans="1:8" x14ac:dyDescent="0.25">
      <c r="A19" s="16"/>
      <c r="B19" s="11">
        <v>300</v>
      </c>
      <c r="C19" s="11">
        <v>0.33400000000000002</v>
      </c>
      <c r="D19" s="11">
        <v>0.224</v>
      </c>
      <c r="E19" s="11">
        <v>0.26900000000000002</v>
      </c>
      <c r="F19" s="11">
        <v>0.29399999999999998</v>
      </c>
      <c r="G19" s="11">
        <f t="shared" si="6"/>
        <v>0.11000000000000001</v>
      </c>
      <c r="H19" s="11">
        <f t="shared" si="7"/>
        <v>110.00000000000001</v>
      </c>
    </row>
    <row r="20" spans="1:8" x14ac:dyDescent="0.25">
      <c r="A20" s="16"/>
      <c r="B20" s="11">
        <v>400</v>
      </c>
      <c r="C20" s="11">
        <v>0.33900000000000002</v>
      </c>
      <c r="D20" s="11">
        <v>0.224</v>
      </c>
      <c r="E20" s="11">
        <v>0.26900000000000002</v>
      </c>
      <c r="F20" s="11">
        <v>0.28899999999999998</v>
      </c>
      <c r="G20" s="11">
        <f t="shared" si="6"/>
        <v>0.11500000000000002</v>
      </c>
      <c r="H20" s="11">
        <f t="shared" si="7"/>
        <v>115.00000000000001</v>
      </c>
    </row>
    <row r="21" spans="1:8" x14ac:dyDescent="0.25">
      <c r="A21" s="16"/>
      <c r="B21" s="11">
        <v>500</v>
      </c>
      <c r="C21" s="11">
        <v>0.34399999999999997</v>
      </c>
      <c r="D21" s="11">
        <v>0.219</v>
      </c>
      <c r="E21" s="11">
        <v>0.26900000000000002</v>
      </c>
      <c r="F21" s="11">
        <v>0.28899999999999998</v>
      </c>
      <c r="G21" s="11">
        <f t="shared" si="6"/>
        <v>0.12499999999999997</v>
      </c>
      <c r="H21" s="11">
        <f t="shared" si="7"/>
        <v>124.99999999999997</v>
      </c>
    </row>
    <row r="22" spans="1:8" x14ac:dyDescent="0.25">
      <c r="A22" s="16"/>
    </row>
    <row r="23" spans="1:8" x14ac:dyDescent="0.25">
      <c r="A23" s="16"/>
    </row>
    <row r="24" spans="1:8" x14ac:dyDescent="0.25">
      <c r="A24" s="16"/>
    </row>
    <row r="25" spans="1:8" x14ac:dyDescent="0.25">
      <c r="A25" s="16"/>
    </row>
  </sheetData>
  <mergeCells count="1">
    <mergeCell ref="A1:A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72F1-8E1A-4E79-8228-F21CC82888AF}">
  <dimension ref="A1:J25"/>
  <sheetViews>
    <sheetView workbookViewId="0">
      <selection activeCell="H29" sqref="H29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-4.7325935812470963</v>
      </c>
      <c r="G4" s="13">
        <v>1.8510000000000001E-5</v>
      </c>
      <c r="H4" s="11">
        <f t="shared" ref="H4:H9" si="3">SQRT(C4)</f>
        <v>0.22360679774997896</v>
      </c>
      <c r="I4" s="12">
        <f t="shared" ref="I4:I9" si="4">LN(G4)</f>
        <v>-10.897199431378867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-4.59787623759936</v>
      </c>
      <c r="G5" s="13">
        <v>2.5242E-5</v>
      </c>
      <c r="H5" s="11">
        <f t="shared" si="3"/>
        <v>0.31622776601683794</v>
      </c>
      <c r="I5" s="12">
        <f t="shared" si="4"/>
        <v>-10.587001284127835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-4.4611247774744047</v>
      </c>
      <c r="G6" s="13">
        <v>3.4584E-5</v>
      </c>
      <c r="H6" s="11">
        <f t="shared" si="3"/>
        <v>0.44721359549995793</v>
      </c>
      <c r="I6" s="12">
        <f t="shared" si="4"/>
        <v>-10.272119410598943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-4.3850500815237572</v>
      </c>
      <c r="G7" s="13">
        <v>4.1205000000000003E-5</v>
      </c>
      <c r="H7" s="11">
        <f t="shared" si="3"/>
        <v>0.54772255750516607</v>
      </c>
      <c r="I7" s="12">
        <f t="shared" si="4"/>
        <v>-10.096950949748928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-4.328604973882098</v>
      </c>
      <c r="G8" s="13">
        <v>4.6924E-5</v>
      </c>
      <c r="H8" s="11">
        <f t="shared" si="3"/>
        <v>0.63245553203367588</v>
      </c>
      <c r="I8" s="12">
        <f t="shared" si="4"/>
        <v>-9.9669812863208005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-4.287602868593285</v>
      </c>
      <c r="G9" s="13">
        <v>5.1570000000000003E-5</v>
      </c>
      <c r="H9" s="11">
        <f t="shared" si="3"/>
        <v>0.70710678118654757</v>
      </c>
      <c r="I9" s="12">
        <f t="shared" si="4"/>
        <v>-9.8725704499014064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ht="13.8" x14ac:dyDescent="0.3">
      <c r="A15" s="16"/>
      <c r="B15" s="11" t="s">
        <v>14</v>
      </c>
      <c r="C15" s="11" t="s">
        <v>15</v>
      </c>
      <c r="D15" s="11" t="s">
        <v>16</v>
      </c>
      <c r="E15" s="11" t="s">
        <v>17</v>
      </c>
      <c r="F15" s="11" t="s">
        <v>18</v>
      </c>
      <c r="G15" s="11" t="s">
        <v>19</v>
      </c>
      <c r="H15" s="11" t="s">
        <v>20</v>
      </c>
    </row>
    <row r="16" spans="1:10" x14ac:dyDescent="0.25">
      <c r="A16" s="16"/>
      <c r="B16" s="11">
        <v>50</v>
      </c>
      <c r="C16" s="11">
        <v>0.32400000000000001</v>
      </c>
      <c r="D16" s="11">
        <v>0.23400000000000001</v>
      </c>
      <c r="E16" s="11">
        <v>0.26400000000000001</v>
      </c>
      <c r="F16" s="11">
        <v>0.29899999999999999</v>
      </c>
      <c r="G16" s="11">
        <f>C16-D16</f>
        <v>0.09</v>
      </c>
      <c r="H16" s="11">
        <f>G16*1000</f>
        <v>90</v>
      </c>
    </row>
    <row r="17" spans="1:8" x14ac:dyDescent="0.25">
      <c r="A17" s="16"/>
      <c r="B17" s="11">
        <v>100</v>
      </c>
      <c r="C17" s="11">
        <v>0.32400000000000001</v>
      </c>
      <c r="D17" s="11">
        <v>0.23400000000000001</v>
      </c>
      <c r="E17" s="11">
        <v>0.26400000000000001</v>
      </c>
      <c r="F17" s="11">
        <v>0.29399999999999998</v>
      </c>
      <c r="G17" s="11">
        <f t="shared" ref="G17:G21" si="6">C17-D17</f>
        <v>0.09</v>
      </c>
      <c r="H17" s="11">
        <f t="shared" ref="H17:H21" si="7">G17*1000</f>
        <v>90</v>
      </c>
    </row>
    <row r="18" spans="1:8" x14ac:dyDescent="0.25">
      <c r="A18" s="16"/>
      <c r="B18" s="11">
        <v>200</v>
      </c>
      <c r="C18" s="11">
        <v>0.32900000000000001</v>
      </c>
      <c r="D18" s="11">
        <v>0.22900000000000001</v>
      </c>
      <c r="E18" s="11">
        <v>0.26400000000000001</v>
      </c>
      <c r="F18" s="11">
        <v>0.29399999999999998</v>
      </c>
      <c r="G18" s="11">
        <f t="shared" si="6"/>
        <v>0.1</v>
      </c>
      <c r="H18" s="11">
        <f t="shared" si="7"/>
        <v>100</v>
      </c>
    </row>
    <row r="19" spans="1:8" x14ac:dyDescent="0.25">
      <c r="A19" s="16"/>
      <c r="B19" s="11">
        <v>300</v>
      </c>
      <c r="C19" s="11">
        <v>0.34399999999999997</v>
      </c>
      <c r="D19" s="11">
        <v>0.224</v>
      </c>
      <c r="E19" s="11">
        <v>0.26900000000000002</v>
      </c>
      <c r="F19" s="11">
        <v>0.29399999999999998</v>
      </c>
      <c r="G19" s="11">
        <f t="shared" si="6"/>
        <v>0.11999999999999997</v>
      </c>
      <c r="H19" s="11">
        <f t="shared" si="7"/>
        <v>119.99999999999997</v>
      </c>
    </row>
    <row r="20" spans="1:8" x14ac:dyDescent="0.25">
      <c r="A20" s="16"/>
      <c r="B20" s="11">
        <v>400</v>
      </c>
      <c r="C20" s="11">
        <v>0.33900000000000002</v>
      </c>
      <c r="D20" s="11">
        <v>0.219</v>
      </c>
      <c r="E20" s="11">
        <v>0.26900000000000002</v>
      </c>
      <c r="F20" s="11">
        <v>0.28899999999999998</v>
      </c>
      <c r="G20" s="11">
        <f t="shared" si="6"/>
        <v>0.12000000000000002</v>
      </c>
      <c r="H20" s="11">
        <f t="shared" si="7"/>
        <v>120.00000000000003</v>
      </c>
    </row>
    <row r="21" spans="1:8" x14ac:dyDescent="0.25">
      <c r="A21" s="16"/>
      <c r="B21" s="11">
        <v>500</v>
      </c>
      <c r="C21" s="11">
        <v>0.33900000000000002</v>
      </c>
      <c r="D21" s="11">
        <v>0.219</v>
      </c>
      <c r="E21" s="11">
        <v>0.26900000000000002</v>
      </c>
      <c r="F21" s="11">
        <v>0.28899999999999998</v>
      </c>
      <c r="G21" s="11">
        <f t="shared" si="6"/>
        <v>0.12000000000000002</v>
      </c>
      <c r="H21" s="11">
        <f t="shared" si="7"/>
        <v>120.00000000000003</v>
      </c>
    </row>
    <row r="22" spans="1:8" x14ac:dyDescent="0.25">
      <c r="A22" s="16"/>
    </row>
    <row r="23" spans="1:8" x14ac:dyDescent="0.25">
      <c r="A23" s="16"/>
    </row>
    <row r="24" spans="1:8" x14ac:dyDescent="0.25">
      <c r="A24" s="16"/>
    </row>
    <row r="25" spans="1:8" x14ac:dyDescent="0.25">
      <c r="A25" s="16"/>
    </row>
  </sheetData>
  <mergeCells count="1">
    <mergeCell ref="A1:A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67EA-FB0C-4A23-89D1-D56FEC0610A0}">
  <dimension ref="A1:J26"/>
  <sheetViews>
    <sheetView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-4.7448481490110703</v>
      </c>
      <c r="G4" s="13">
        <v>1.7995E-5</v>
      </c>
      <c r="H4" s="11">
        <f t="shared" ref="H4:H9" si="3">SQRT(C4)</f>
        <v>0.22360679774997896</v>
      </c>
      <c r="I4" s="12">
        <f t="shared" ref="I4:I9" si="4">LN(G4)</f>
        <v>-10.92541661643328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-4.6074261435918586</v>
      </c>
      <c r="G5" s="13">
        <v>2.4692999999999999E-5</v>
      </c>
      <c r="H5" s="11">
        <f t="shared" si="3"/>
        <v>0.31622776601683794</v>
      </c>
      <c r="I5" s="12">
        <f t="shared" si="4"/>
        <v>-10.608990755305658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-4.4747478182513705</v>
      </c>
      <c r="G6" s="13">
        <v>3.3516000000000002E-5</v>
      </c>
      <c r="H6" s="11">
        <f t="shared" si="3"/>
        <v>0.44721359549995793</v>
      </c>
      <c r="I6" s="12">
        <f t="shared" si="4"/>
        <v>-10.303487621213234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-4.4026119995946278</v>
      </c>
      <c r="G7" s="13">
        <v>3.9572E-5</v>
      </c>
      <c r="H7" s="11">
        <f t="shared" si="3"/>
        <v>0.54772255750516607</v>
      </c>
      <c r="I7" s="12">
        <f t="shared" si="4"/>
        <v>-10.137388760503297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-4.3469998598891584</v>
      </c>
      <c r="G8" s="13">
        <v>4.4978000000000002E-5</v>
      </c>
      <c r="H8" s="11">
        <f t="shared" si="3"/>
        <v>0.63245553203367588</v>
      </c>
      <c r="I8" s="12">
        <f t="shared" si="4"/>
        <v>-10.009337076627981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-4.3054913216762083</v>
      </c>
      <c r="G9" s="13">
        <v>4.9489E-5</v>
      </c>
      <c r="H9" s="11">
        <f t="shared" si="3"/>
        <v>0.70710678118654757</v>
      </c>
      <c r="I9" s="12">
        <f t="shared" si="4"/>
        <v>-9.9137601353068678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ht="13.8" x14ac:dyDescent="0.3">
      <c r="A16" s="16"/>
      <c r="B16" s="11" t="s">
        <v>14</v>
      </c>
      <c r="C16" s="11" t="s">
        <v>15</v>
      </c>
      <c r="D16" s="11" t="s">
        <v>16</v>
      </c>
      <c r="E16" s="11" t="s">
        <v>17</v>
      </c>
      <c r="F16" s="11" t="s">
        <v>18</v>
      </c>
      <c r="G16" s="11" t="s">
        <v>21</v>
      </c>
      <c r="H16" s="11" t="s">
        <v>22</v>
      </c>
    </row>
    <row r="17" spans="1:8" x14ac:dyDescent="0.25">
      <c r="A17" s="16"/>
      <c r="B17" s="11">
        <v>50</v>
      </c>
      <c r="C17" s="11">
        <v>0.32400000000000001</v>
      </c>
      <c r="D17" s="11">
        <v>0.22900000000000001</v>
      </c>
      <c r="E17" s="11">
        <v>0.26900000000000002</v>
      </c>
      <c r="F17" s="11">
        <v>0.29399999999999998</v>
      </c>
      <c r="G17" s="11">
        <f>C17-D17</f>
        <v>9.5000000000000001E-2</v>
      </c>
      <c r="H17" s="11">
        <f>G17*1000</f>
        <v>95</v>
      </c>
    </row>
    <row r="18" spans="1:8" x14ac:dyDescent="0.25">
      <c r="A18" s="16"/>
      <c r="B18" s="11">
        <v>100</v>
      </c>
      <c r="C18" s="11">
        <v>0.32900000000000001</v>
      </c>
      <c r="D18" s="11">
        <v>0.224</v>
      </c>
      <c r="E18" s="11">
        <v>0.26400000000000001</v>
      </c>
      <c r="F18" s="11">
        <v>0.29399999999999998</v>
      </c>
      <c r="G18" s="11">
        <f t="shared" ref="G18:G22" si="6">C18-D18</f>
        <v>0.10500000000000001</v>
      </c>
      <c r="H18" s="11">
        <f t="shared" ref="H18:H22" si="7">G18*1000</f>
        <v>105.00000000000001</v>
      </c>
    </row>
    <row r="19" spans="1:8" x14ac:dyDescent="0.25">
      <c r="A19" s="16"/>
      <c r="B19" s="11">
        <v>200</v>
      </c>
      <c r="C19" s="11">
        <v>0.33900000000000002</v>
      </c>
      <c r="D19" s="11">
        <v>0.219</v>
      </c>
      <c r="E19" s="11">
        <v>0.26900000000000002</v>
      </c>
      <c r="F19" s="11">
        <v>0.28899999999999998</v>
      </c>
      <c r="G19" s="11">
        <f t="shared" si="6"/>
        <v>0.12000000000000002</v>
      </c>
      <c r="H19" s="11">
        <f t="shared" si="7"/>
        <v>120.00000000000003</v>
      </c>
    </row>
    <row r="20" spans="1:8" x14ac:dyDescent="0.25">
      <c r="A20" s="16"/>
      <c r="B20" s="11">
        <v>300</v>
      </c>
      <c r="C20" s="11">
        <v>0.34399999999999997</v>
      </c>
      <c r="D20" s="11">
        <v>0.214</v>
      </c>
      <c r="E20" s="11">
        <v>0.26900000000000002</v>
      </c>
      <c r="F20" s="11">
        <v>0.28899999999999998</v>
      </c>
      <c r="G20" s="11">
        <f t="shared" si="6"/>
        <v>0.12999999999999998</v>
      </c>
      <c r="H20" s="11">
        <f t="shared" si="7"/>
        <v>129.99999999999997</v>
      </c>
    </row>
    <row r="21" spans="1:8" x14ac:dyDescent="0.25">
      <c r="A21" s="16"/>
      <c r="B21" s="11">
        <v>400</v>
      </c>
      <c r="C21" s="11">
        <v>0.34399999999999997</v>
      </c>
      <c r="D21" s="11">
        <v>0.20899999999999999</v>
      </c>
      <c r="E21" s="11">
        <v>0.27400000000000002</v>
      </c>
      <c r="F21" s="11">
        <v>0.28399999999999997</v>
      </c>
      <c r="G21" s="11">
        <f t="shared" si="6"/>
        <v>0.13499999999999998</v>
      </c>
      <c r="H21" s="11">
        <f t="shared" si="7"/>
        <v>134.99999999999997</v>
      </c>
    </row>
    <row r="22" spans="1:8" x14ac:dyDescent="0.25">
      <c r="A22" s="16"/>
      <c r="B22" s="11">
        <v>500</v>
      </c>
      <c r="C22" s="11">
        <v>0.35399999999999998</v>
      </c>
      <c r="D22" s="11">
        <v>0.20899999999999999</v>
      </c>
      <c r="E22" s="11">
        <v>0.27400000000000002</v>
      </c>
      <c r="F22" s="11">
        <v>0.28399999999999997</v>
      </c>
      <c r="G22" s="11">
        <f t="shared" si="6"/>
        <v>0.14499999999999999</v>
      </c>
      <c r="H22" s="11">
        <f t="shared" si="7"/>
        <v>145</v>
      </c>
    </row>
    <row r="23" spans="1:8" x14ac:dyDescent="0.25">
      <c r="A23" s="16"/>
    </row>
    <row r="24" spans="1:8" x14ac:dyDescent="0.25">
      <c r="A24" s="16"/>
    </row>
    <row r="25" spans="1:8" x14ac:dyDescent="0.25">
      <c r="A25" s="16"/>
    </row>
    <row r="26" spans="1:8" x14ac:dyDescent="0.25">
      <c r="A26" s="16"/>
    </row>
  </sheetData>
  <mergeCells count="1">
    <mergeCell ref="A1:A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FBA2-7BBE-4B43-A370-B004C67ADCB8}">
  <dimension ref="A1:J25"/>
  <sheetViews>
    <sheetView topLeftCell="B1" workbookViewId="0">
      <selection activeCell="J13" sqref="J13"/>
    </sheetView>
  </sheetViews>
  <sheetFormatPr defaultColWidth="9.109375" defaultRowHeight="13.2" x14ac:dyDescent="0.25"/>
  <cols>
    <col min="1" max="16384" width="9.109375" style="11"/>
  </cols>
  <sheetData>
    <row r="1" spans="1:10" x14ac:dyDescent="0.25">
      <c r="A1" s="16" t="s">
        <v>4</v>
      </c>
      <c r="B1" s="4" t="s">
        <v>5</v>
      </c>
      <c r="C1" s="5" t="s">
        <v>5</v>
      </c>
      <c r="D1" s="6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9" t="s">
        <v>11</v>
      </c>
      <c r="J1" s="10" t="s">
        <v>12</v>
      </c>
    </row>
    <row r="2" spans="1:10" x14ac:dyDescent="0.25">
      <c r="A2" s="16"/>
      <c r="F2" s="12"/>
      <c r="G2" s="13"/>
      <c r="I2" s="12"/>
    </row>
    <row r="3" spans="1:10" x14ac:dyDescent="0.25">
      <c r="A3" s="16"/>
      <c r="F3" s="12"/>
      <c r="G3" s="13"/>
      <c r="I3" s="12"/>
    </row>
    <row r="4" spans="1:10" x14ac:dyDescent="0.25">
      <c r="A4" s="16"/>
      <c r="B4" s="11">
        <v>50</v>
      </c>
      <c r="C4" s="11">
        <f t="shared" ref="C4:C9" si="0">B4/1000</f>
        <v>0.05</v>
      </c>
      <c r="D4" s="11">
        <v>0.28100000000000003</v>
      </c>
      <c r="E4" s="11">
        <f t="shared" ref="E4:E9" si="1">LOG10(C4)</f>
        <v>-1.3010299956639813</v>
      </c>
      <c r="F4" s="12">
        <f t="shared" ref="F4:F9" si="2">LOG10(G4)</f>
        <v>-4.7441970146463017</v>
      </c>
      <c r="G4" s="13">
        <v>1.8022000000000001E-5</v>
      </c>
      <c r="H4" s="11">
        <f t="shared" ref="H4:H9" si="3">SQRT(C4)</f>
        <v>0.22360679774997896</v>
      </c>
      <c r="I4" s="12">
        <f t="shared" ref="I4:I9" si="4">LN(G4)</f>
        <v>-10.923917324151429</v>
      </c>
      <c r="J4" s="11">
        <f t="shared" ref="J4:J9" si="5">D4-$D$13</f>
        <v>4.660000000000003E-2</v>
      </c>
    </row>
    <row r="5" spans="1:10" x14ac:dyDescent="0.25">
      <c r="A5" s="16"/>
      <c r="B5" s="11">
        <v>100</v>
      </c>
      <c r="C5" s="11">
        <f t="shared" si="0"/>
        <v>0.1</v>
      </c>
      <c r="D5" s="11">
        <v>0.25700000000000001</v>
      </c>
      <c r="E5" s="11">
        <f t="shared" si="1"/>
        <v>-1</v>
      </c>
      <c r="F5" s="12">
        <f t="shared" si="2"/>
        <v>-4.6102670439845443</v>
      </c>
      <c r="G5" s="13">
        <v>2.4532000000000002E-5</v>
      </c>
      <c r="H5" s="11">
        <f t="shared" si="3"/>
        <v>0.31622776601683794</v>
      </c>
      <c r="I5" s="12">
        <f t="shared" si="4"/>
        <v>-10.615532170200536</v>
      </c>
      <c r="J5" s="11">
        <f t="shared" si="5"/>
        <v>2.2600000000000009E-2</v>
      </c>
    </row>
    <row r="6" spans="1:10" x14ac:dyDescent="0.25">
      <c r="A6" s="16"/>
      <c r="B6" s="11">
        <v>200</v>
      </c>
      <c r="C6" s="11">
        <f t="shared" si="0"/>
        <v>0.2</v>
      </c>
      <c r="D6" s="11">
        <v>0.252</v>
      </c>
      <c r="E6" s="11">
        <f t="shared" si="1"/>
        <v>-0.69897000433601875</v>
      </c>
      <c r="F6" s="12">
        <f t="shared" si="2"/>
        <v>-4.4783128548387685</v>
      </c>
      <c r="G6" s="13">
        <v>3.3241999999999998E-5</v>
      </c>
      <c r="H6" s="11">
        <f t="shared" si="3"/>
        <v>0.44721359549995793</v>
      </c>
      <c r="I6" s="12">
        <f t="shared" si="4"/>
        <v>-10.311696421315355</v>
      </c>
      <c r="J6" s="11">
        <f t="shared" si="5"/>
        <v>1.7600000000000005E-2</v>
      </c>
    </row>
    <row r="7" spans="1:10" x14ac:dyDescent="0.25">
      <c r="A7" s="16"/>
      <c r="B7" s="11">
        <v>300</v>
      </c>
      <c r="C7" s="11">
        <f t="shared" si="0"/>
        <v>0.3</v>
      </c>
      <c r="D7" s="11">
        <v>0.24199999999999999</v>
      </c>
      <c r="E7" s="11">
        <f t="shared" si="1"/>
        <v>-0.52287874528033762</v>
      </c>
      <c r="F7" s="12">
        <f t="shared" si="2"/>
        <v>-4.4051877240059953</v>
      </c>
      <c r="G7" s="13">
        <v>3.9338000000000002E-5</v>
      </c>
      <c r="H7" s="11">
        <f t="shared" si="3"/>
        <v>0.54772255750516607</v>
      </c>
      <c r="I7" s="12">
        <f t="shared" si="4"/>
        <v>-10.143319585136574</v>
      </c>
      <c r="J7" s="11">
        <f t="shared" si="5"/>
        <v>7.5999999999999956E-3</v>
      </c>
    </row>
    <row r="8" spans="1:10" x14ac:dyDescent="0.25">
      <c r="A8" s="16"/>
      <c r="B8" s="11">
        <v>400</v>
      </c>
      <c r="C8" s="11">
        <f t="shared" si="0"/>
        <v>0.4</v>
      </c>
      <c r="D8" s="11">
        <v>0.247</v>
      </c>
      <c r="E8" s="11">
        <f t="shared" si="1"/>
        <v>-0.3979400086720376</v>
      </c>
      <c r="F8" s="12">
        <f t="shared" si="2"/>
        <v>-4.3536845141252858</v>
      </c>
      <c r="G8" s="13">
        <v>4.4291E-5</v>
      </c>
      <c r="H8" s="11">
        <f t="shared" si="3"/>
        <v>0.63245553203367588</v>
      </c>
      <c r="I8" s="12">
        <f t="shared" si="4"/>
        <v>-10.024729061823908</v>
      </c>
      <c r="J8" s="11">
        <f t="shared" si="5"/>
        <v>1.26E-2</v>
      </c>
    </row>
    <row r="9" spans="1:10" x14ac:dyDescent="0.25">
      <c r="A9" s="16"/>
      <c r="B9" s="11">
        <v>500</v>
      </c>
      <c r="C9" s="11">
        <f t="shared" si="0"/>
        <v>0.5</v>
      </c>
      <c r="D9" s="11">
        <v>0.252</v>
      </c>
      <c r="E9" s="11">
        <f t="shared" si="1"/>
        <v>-0.3010299956639812</v>
      </c>
      <c r="F9" s="12">
        <f t="shared" si="2"/>
        <v>-4.3143478158844752</v>
      </c>
      <c r="G9" s="13">
        <v>4.8489999999999998E-5</v>
      </c>
      <c r="H9" s="11">
        <f t="shared" si="3"/>
        <v>0.70710678118654757</v>
      </c>
      <c r="I9" s="12">
        <f t="shared" si="4"/>
        <v>-9.9341529668470141</v>
      </c>
      <c r="J9" s="11">
        <f t="shared" si="5"/>
        <v>1.7600000000000005E-2</v>
      </c>
    </row>
    <row r="10" spans="1:10" x14ac:dyDescent="0.25">
      <c r="A10" s="16"/>
      <c r="F10" s="12"/>
      <c r="G10" s="14"/>
      <c r="I10" s="12"/>
    </row>
    <row r="11" spans="1:10" x14ac:dyDescent="0.25">
      <c r="A11" s="16"/>
      <c r="F11" s="12"/>
      <c r="G11" s="14"/>
      <c r="I11" s="12"/>
    </row>
    <row r="12" spans="1:10" x14ac:dyDescent="0.25">
      <c r="A12" s="16"/>
      <c r="D12" s="15" t="s">
        <v>13</v>
      </c>
      <c r="G12" s="14"/>
    </row>
    <row r="13" spans="1:10" x14ac:dyDescent="0.25">
      <c r="A13" s="16"/>
      <c r="D13" s="15">
        <v>0.2344</v>
      </c>
    </row>
    <row r="14" spans="1:10" x14ac:dyDescent="0.25">
      <c r="A14" s="16"/>
    </row>
    <row r="15" spans="1:10" x14ac:dyDescent="0.25">
      <c r="A15" s="16"/>
    </row>
    <row r="16" spans="1:10" ht="13.8" x14ac:dyDescent="0.3">
      <c r="A16" s="16"/>
      <c r="B16" s="11" t="s">
        <v>14</v>
      </c>
      <c r="C16" s="11" t="s">
        <v>15</v>
      </c>
      <c r="D16" s="11" t="s">
        <v>16</v>
      </c>
      <c r="E16" s="11" t="s">
        <v>17</v>
      </c>
      <c r="F16" s="11" t="s">
        <v>18</v>
      </c>
      <c r="G16" s="11" t="s">
        <v>21</v>
      </c>
      <c r="H16" s="11" t="s">
        <v>22</v>
      </c>
    </row>
    <row r="17" spans="1:8" x14ac:dyDescent="0.25">
      <c r="A17" s="16"/>
      <c r="B17" s="11">
        <v>50</v>
      </c>
      <c r="C17" s="11">
        <v>0.32400000000000001</v>
      </c>
      <c r="D17" s="11">
        <v>0.22900000000000001</v>
      </c>
      <c r="E17" s="11">
        <v>0.26400000000000001</v>
      </c>
      <c r="F17" s="11">
        <v>0.29399999999999998</v>
      </c>
      <c r="G17" s="11">
        <f>C17-D17</f>
        <v>9.5000000000000001E-2</v>
      </c>
      <c r="H17" s="11">
        <f>G17*1000</f>
        <v>95</v>
      </c>
    </row>
    <row r="18" spans="1:8" x14ac:dyDescent="0.25">
      <c r="A18" s="16"/>
      <c r="B18" s="11">
        <v>100</v>
      </c>
      <c r="C18" s="11">
        <v>0.33400000000000002</v>
      </c>
      <c r="D18" s="11">
        <v>0.224</v>
      </c>
      <c r="E18" s="11">
        <v>0.26400000000000001</v>
      </c>
      <c r="F18" s="11">
        <v>0.28899999999999998</v>
      </c>
      <c r="G18" s="11">
        <f t="shared" ref="G18:G22" si="6">C18-D18</f>
        <v>0.11000000000000001</v>
      </c>
      <c r="H18" s="11">
        <f t="shared" ref="H18:H22" si="7">G18*1000</f>
        <v>110.00000000000001</v>
      </c>
    </row>
    <row r="19" spans="1:8" x14ac:dyDescent="0.25">
      <c r="A19" s="16"/>
      <c r="B19" s="11">
        <v>200</v>
      </c>
      <c r="C19" s="11">
        <v>0.33900000000000002</v>
      </c>
      <c r="D19" s="11">
        <v>0.219</v>
      </c>
      <c r="E19" s="11">
        <v>0.26900000000000002</v>
      </c>
      <c r="F19" s="11">
        <v>0.28899999999999998</v>
      </c>
      <c r="G19" s="11">
        <f t="shared" si="6"/>
        <v>0.12000000000000002</v>
      </c>
      <c r="H19" s="11">
        <f t="shared" si="7"/>
        <v>120.00000000000003</v>
      </c>
    </row>
    <row r="20" spans="1:8" x14ac:dyDescent="0.25">
      <c r="A20" s="16"/>
      <c r="B20" s="11">
        <v>300</v>
      </c>
      <c r="C20" s="11">
        <v>0.34399999999999997</v>
      </c>
      <c r="D20" s="11">
        <v>0.214</v>
      </c>
      <c r="E20" s="11">
        <v>0.27400000000000002</v>
      </c>
      <c r="F20" s="11">
        <v>0.28399999999999997</v>
      </c>
      <c r="G20" s="11">
        <f t="shared" si="6"/>
        <v>0.12999999999999998</v>
      </c>
      <c r="H20" s="11">
        <f t="shared" si="7"/>
        <v>129.99999999999997</v>
      </c>
    </row>
    <row r="21" spans="1:8" x14ac:dyDescent="0.25">
      <c r="A21" s="16"/>
      <c r="B21" s="11">
        <v>400</v>
      </c>
      <c r="C21" s="11">
        <v>0.34899999999999998</v>
      </c>
      <c r="D21" s="11">
        <v>0.20899999999999999</v>
      </c>
      <c r="E21" s="11">
        <v>0.27400000000000002</v>
      </c>
      <c r="F21" s="11">
        <v>0.28399999999999997</v>
      </c>
      <c r="G21" s="11">
        <f t="shared" si="6"/>
        <v>0.13999999999999999</v>
      </c>
      <c r="H21" s="11">
        <f t="shared" si="7"/>
        <v>139.99999999999997</v>
      </c>
    </row>
    <row r="22" spans="1:8" x14ac:dyDescent="0.25">
      <c r="A22" s="16"/>
      <c r="B22" s="11">
        <v>500</v>
      </c>
      <c r="C22" s="11">
        <v>0.35399999999999998</v>
      </c>
      <c r="D22" s="11">
        <v>0.20399999999999999</v>
      </c>
      <c r="E22" s="11">
        <v>0.27400000000000002</v>
      </c>
      <c r="F22" s="11">
        <v>0.28399999999999997</v>
      </c>
      <c r="G22" s="11">
        <f t="shared" si="6"/>
        <v>0.15</v>
      </c>
      <c r="H22" s="11">
        <f t="shared" si="7"/>
        <v>150</v>
      </c>
    </row>
    <row r="23" spans="1:8" x14ac:dyDescent="0.25">
      <c r="A23" s="16"/>
    </row>
    <row r="24" spans="1:8" x14ac:dyDescent="0.25">
      <c r="A24" s="16"/>
    </row>
    <row r="25" spans="1:8" x14ac:dyDescent="0.25">
      <c r="A25" s="16"/>
    </row>
  </sheetData>
  <mergeCells count="1">
    <mergeCell ref="A1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uAutoLab</vt:lpstr>
      <vt:lpstr>emstat</vt:lpstr>
      <vt:lpstr>Autolab302N</vt:lpstr>
      <vt:lpstr>MAutolab 101</vt:lpstr>
      <vt:lpstr>Dropsens</vt:lpstr>
      <vt:lpstr>8-7</vt:lpstr>
      <vt:lpstr>8-8</vt:lpstr>
      <vt:lpstr>8-9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8'-4</vt:lpstr>
      <vt:lpstr>8''-7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Świderski</dc:creator>
  <cp:lastModifiedBy>Kamila Koszelska</cp:lastModifiedBy>
  <cp:lastPrinted>2024-02-09T13:41:30Z</cp:lastPrinted>
  <dcterms:created xsi:type="dcterms:W3CDTF">2015-06-05T18:19:34Z</dcterms:created>
  <dcterms:modified xsi:type="dcterms:W3CDTF">2026-03-17T13:33:12Z</dcterms:modified>
</cp:coreProperties>
</file>