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yniki miniatura\1. Rozliczenie Miniatura\Repozytorium\"/>
    </mc:Choice>
  </mc:AlternateContent>
  <bookViews>
    <workbookView xWindow="0" yWindow="0" windowWidth="13845" windowHeight="10230"/>
  </bookViews>
  <sheets>
    <sheet name="HaCaT" sheetId="3" r:id="rId1"/>
    <sheet name="NHDF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H51" i="1"/>
  <c r="L51" i="1"/>
  <c r="P51" i="1"/>
  <c r="D52" i="1"/>
  <c r="H52" i="1"/>
  <c r="L52" i="1"/>
  <c r="P52" i="1"/>
  <c r="D53" i="1"/>
  <c r="H53" i="1"/>
  <c r="L53" i="1"/>
  <c r="D54" i="1"/>
  <c r="H54" i="1"/>
  <c r="L54" i="1"/>
  <c r="P54" i="1"/>
  <c r="E55" i="1"/>
  <c r="I55" i="1"/>
  <c r="M55" i="1"/>
  <c r="Q55" i="1"/>
  <c r="E56" i="1"/>
  <c r="I56" i="1"/>
  <c r="M56" i="1"/>
  <c r="Q56" i="1"/>
  <c r="E57" i="1"/>
  <c r="I57" i="1"/>
  <c r="M57" i="1"/>
  <c r="E58" i="1"/>
  <c r="I58" i="1"/>
  <c r="M58" i="1"/>
  <c r="F59" i="1"/>
  <c r="J59" i="1"/>
  <c r="N59" i="1"/>
  <c r="R59" i="1"/>
  <c r="F60" i="1"/>
  <c r="J60" i="1"/>
  <c r="N60" i="1"/>
  <c r="R60" i="1"/>
  <c r="F61" i="1"/>
  <c r="J61" i="1"/>
  <c r="N61" i="1"/>
  <c r="R61" i="1"/>
  <c r="F62" i="1"/>
  <c r="J62" i="1"/>
  <c r="N62" i="1"/>
  <c r="R62" i="1"/>
  <c r="G63" i="1"/>
  <c r="K63" i="1"/>
  <c r="O63" i="1"/>
  <c r="S63" i="1"/>
  <c r="G64" i="1"/>
  <c r="K64" i="1"/>
  <c r="O64" i="1"/>
  <c r="S64" i="1"/>
  <c r="G65" i="1"/>
  <c r="K65" i="1"/>
  <c r="S65" i="1"/>
  <c r="G66" i="1"/>
  <c r="K66" i="1"/>
  <c r="S66" i="1"/>
  <c r="E49" i="1"/>
  <c r="F49" i="1"/>
  <c r="G49" i="1"/>
  <c r="H49" i="1"/>
  <c r="I49" i="1"/>
  <c r="J49" i="1"/>
  <c r="L49" i="1"/>
  <c r="P49" i="1"/>
  <c r="Q49" i="1"/>
  <c r="D49" i="1"/>
  <c r="D50" i="3"/>
  <c r="E50" i="3"/>
  <c r="F50" i="3"/>
  <c r="G50" i="3"/>
  <c r="D51" i="3"/>
  <c r="H51" i="3"/>
  <c r="L51" i="3"/>
  <c r="N51" i="3"/>
  <c r="H52" i="3"/>
  <c r="L52" i="3"/>
  <c r="N52" i="3"/>
  <c r="D53" i="3"/>
  <c r="H53" i="3"/>
  <c r="L53" i="3"/>
  <c r="N53" i="3"/>
  <c r="D54" i="3"/>
  <c r="H54" i="3"/>
  <c r="L54" i="3"/>
  <c r="N54" i="3"/>
  <c r="I55" i="3"/>
  <c r="L55" i="3"/>
  <c r="N55" i="3"/>
  <c r="E56" i="3"/>
  <c r="I56" i="3"/>
  <c r="L56" i="3"/>
  <c r="N56" i="3"/>
  <c r="E57" i="3"/>
  <c r="I57" i="3"/>
  <c r="L57" i="3"/>
  <c r="N57" i="3"/>
  <c r="E58" i="3"/>
  <c r="I58" i="3"/>
  <c r="L58" i="3"/>
  <c r="N58" i="3"/>
  <c r="F59" i="3"/>
  <c r="J59" i="3"/>
  <c r="M59" i="3"/>
  <c r="O59" i="3"/>
  <c r="F60" i="3"/>
  <c r="J60" i="3"/>
  <c r="M60" i="3"/>
  <c r="O60" i="3"/>
  <c r="F61" i="3"/>
  <c r="J61" i="3"/>
  <c r="M61" i="3"/>
  <c r="O61" i="3"/>
  <c r="F62" i="3"/>
  <c r="J62" i="3"/>
  <c r="M62" i="3"/>
  <c r="O62" i="3"/>
  <c r="K63" i="3"/>
  <c r="M63" i="3"/>
  <c r="O63" i="3"/>
  <c r="K64" i="3"/>
  <c r="M64" i="3"/>
  <c r="O64" i="3"/>
  <c r="K65" i="3"/>
  <c r="M65" i="3"/>
  <c r="O65" i="3"/>
  <c r="K66" i="3"/>
  <c r="M66" i="3"/>
  <c r="O66" i="3"/>
  <c r="E49" i="3"/>
  <c r="F49" i="3"/>
  <c r="G49" i="3"/>
  <c r="H49" i="3"/>
  <c r="I49" i="3"/>
  <c r="J49" i="3"/>
  <c r="K49" i="3"/>
  <c r="L49" i="3"/>
  <c r="M49" i="3"/>
  <c r="N49" i="3"/>
  <c r="O49" i="3"/>
  <c r="D49" i="3"/>
  <c r="L17" i="1" l="1"/>
  <c r="L18" i="1"/>
  <c r="L19" i="1"/>
  <c r="L20" i="1"/>
  <c r="M18" i="1"/>
  <c r="M19" i="1"/>
  <c r="M20" i="1"/>
  <c r="L21" i="1"/>
  <c r="M21" i="1"/>
  <c r="L22" i="1"/>
  <c r="M22" i="1"/>
  <c r="L23" i="1"/>
  <c r="M23" i="1"/>
  <c r="L24" i="1"/>
  <c r="M24" i="1"/>
  <c r="M17" i="1"/>
  <c r="B18" i="3" l="1"/>
  <c r="C18" i="3"/>
  <c r="D18" i="3"/>
  <c r="E18" i="3"/>
  <c r="F18" i="3"/>
  <c r="G18" i="3"/>
  <c r="H18" i="3"/>
  <c r="I18" i="3"/>
  <c r="J18" i="3"/>
  <c r="K18" i="3"/>
  <c r="L18" i="3"/>
  <c r="B19" i="3"/>
  <c r="C19" i="3"/>
  <c r="D19" i="3"/>
  <c r="E19" i="3"/>
  <c r="F19" i="3"/>
  <c r="G19" i="3"/>
  <c r="H19" i="3"/>
  <c r="I19" i="3"/>
  <c r="J19" i="3"/>
  <c r="K19" i="3"/>
  <c r="L19" i="3"/>
  <c r="B20" i="3"/>
  <c r="C20" i="3"/>
  <c r="D20" i="3"/>
  <c r="E20" i="3"/>
  <c r="F20" i="3"/>
  <c r="G20" i="3"/>
  <c r="H20" i="3"/>
  <c r="I20" i="3"/>
  <c r="J20" i="3"/>
  <c r="K20" i="3"/>
  <c r="L20" i="3"/>
  <c r="B21" i="3"/>
  <c r="C21" i="3"/>
  <c r="D21" i="3"/>
  <c r="E21" i="3"/>
  <c r="F21" i="3"/>
  <c r="G21" i="3"/>
  <c r="H21" i="3"/>
  <c r="I21" i="3"/>
  <c r="J21" i="3"/>
  <c r="K21" i="3"/>
  <c r="L21" i="3"/>
  <c r="B22" i="3"/>
  <c r="C22" i="3"/>
  <c r="D22" i="3"/>
  <c r="E22" i="3"/>
  <c r="F22" i="3"/>
  <c r="G22" i="3"/>
  <c r="H22" i="3"/>
  <c r="I22" i="3"/>
  <c r="J22" i="3"/>
  <c r="K22" i="3"/>
  <c r="L22" i="3"/>
  <c r="B23" i="3"/>
  <c r="C23" i="3"/>
  <c r="D23" i="3"/>
  <c r="E23" i="3"/>
  <c r="F23" i="3"/>
  <c r="G23" i="3"/>
  <c r="H23" i="3"/>
  <c r="I23" i="3"/>
  <c r="J23" i="3"/>
  <c r="K23" i="3"/>
  <c r="L23" i="3"/>
  <c r="B24" i="3"/>
  <c r="C24" i="3"/>
  <c r="D24" i="3"/>
  <c r="E24" i="3"/>
  <c r="F24" i="3"/>
  <c r="G24" i="3"/>
  <c r="H24" i="3"/>
  <c r="I24" i="3"/>
  <c r="J24" i="3"/>
  <c r="K24" i="3"/>
  <c r="L24" i="3"/>
  <c r="C17" i="3"/>
  <c r="D17" i="3"/>
  <c r="E17" i="3"/>
  <c r="F17" i="3"/>
  <c r="G17" i="3"/>
  <c r="H17" i="3"/>
  <c r="I17" i="3"/>
  <c r="J17" i="3"/>
  <c r="K17" i="3"/>
  <c r="L17" i="3"/>
  <c r="B17" i="3"/>
  <c r="T7" i="3" l="1"/>
  <c r="T8" i="3"/>
  <c r="T9" i="3"/>
  <c r="T10" i="3"/>
  <c r="T11" i="3"/>
  <c r="T12" i="3"/>
  <c r="T6" i="3"/>
  <c r="C17" i="1" l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B18" i="1"/>
  <c r="B19" i="1"/>
  <c r="B20" i="1"/>
  <c r="B21" i="1"/>
  <c r="B22" i="1"/>
  <c r="B23" i="1"/>
  <c r="B24" i="1"/>
  <c r="B17" i="1"/>
  <c r="S12" i="3" l="1"/>
  <c r="S11" i="3"/>
  <c r="S10" i="3"/>
  <c r="S9" i="3"/>
  <c r="S8" i="3"/>
  <c r="S7" i="3"/>
  <c r="S6" i="3"/>
  <c r="S5" i="3"/>
  <c r="P60" i="3" l="1"/>
  <c r="Q60" i="3" s="1"/>
  <c r="P62" i="3"/>
  <c r="Q62" i="3" s="1"/>
  <c r="P66" i="3"/>
  <c r="Q66" i="3" s="1"/>
  <c r="P65" i="3"/>
  <c r="Q65" i="3" s="1"/>
  <c r="P64" i="3"/>
  <c r="Q64" i="3" s="1"/>
  <c r="P52" i="3"/>
  <c r="Q52" i="3" s="1"/>
  <c r="P56" i="3"/>
  <c r="Q56" i="3" s="1"/>
  <c r="P54" i="3"/>
  <c r="Q54" i="3" s="1"/>
  <c r="P50" i="3"/>
  <c r="Q50" i="3" s="1"/>
  <c r="P59" i="3"/>
  <c r="Q59" i="3" s="1"/>
  <c r="P61" i="3"/>
  <c r="Q61" i="3" s="1"/>
  <c r="P63" i="3"/>
  <c r="Q63" i="3" s="1"/>
  <c r="P49" i="3"/>
  <c r="Q49" i="3" s="1"/>
  <c r="P51" i="3"/>
  <c r="Q51" i="3" s="1"/>
  <c r="P53" i="3"/>
  <c r="Q53" i="3" s="1"/>
  <c r="P55" i="3"/>
  <c r="Q55" i="3" s="1"/>
  <c r="P57" i="3"/>
  <c r="Q57" i="3" s="1"/>
  <c r="P58" i="3"/>
  <c r="Q58" i="3" s="1"/>
  <c r="T53" i="1"/>
  <c r="U53" i="1" s="1"/>
  <c r="T51" i="1"/>
  <c r="U51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5" i="1"/>
  <c r="T57" i="1" l="1"/>
  <c r="U57" i="1" s="1"/>
  <c r="T52" i="1"/>
  <c r="U52" i="1" s="1"/>
  <c r="T66" i="1"/>
  <c r="U66" i="1" s="1"/>
  <c r="T63" i="1"/>
  <c r="U63" i="1" s="1"/>
  <c r="T65" i="1"/>
  <c r="U65" i="1" s="1"/>
  <c r="T64" i="1"/>
  <c r="U64" i="1" s="1"/>
  <c r="T60" i="1"/>
  <c r="U60" i="1" s="1"/>
  <c r="T58" i="1"/>
  <c r="U58" i="1" s="1"/>
  <c r="T54" i="1"/>
  <c r="U54" i="1" s="1"/>
  <c r="T49" i="1"/>
  <c r="U49" i="1" s="1"/>
  <c r="T62" i="1"/>
  <c r="U62" i="1" s="1"/>
  <c r="T61" i="1"/>
  <c r="U61" i="1" s="1"/>
  <c r="T59" i="1"/>
  <c r="U59" i="1" s="1"/>
  <c r="T56" i="1"/>
  <c r="U56" i="1" s="1"/>
  <c r="T55" i="1"/>
  <c r="U55" i="1" s="1"/>
  <c r="T50" i="1"/>
  <c r="U50" i="1" s="1"/>
</calcChain>
</file>

<file path=xl/sharedStrings.xml><?xml version="1.0" encoding="utf-8"?>
<sst xmlns="http://schemas.openxmlformats.org/spreadsheetml/2006/main" count="73" uniqueCount="22">
  <si>
    <t>Raw Data (450)</t>
  </si>
  <si>
    <t>A</t>
  </si>
  <si>
    <t>B</t>
  </si>
  <si>
    <t>C</t>
  </si>
  <si>
    <t>D</t>
  </si>
  <si>
    <t>E</t>
  </si>
  <si>
    <t>F</t>
  </si>
  <si>
    <t>G</t>
  </si>
  <si>
    <t>H</t>
  </si>
  <si>
    <t>K-</t>
  </si>
  <si>
    <t>K+</t>
  </si>
  <si>
    <t>krzywa</t>
  </si>
  <si>
    <t>średnia</t>
  </si>
  <si>
    <t>bez blanku</t>
  </si>
  <si>
    <t>Korzeń</t>
  </si>
  <si>
    <t>Liść</t>
  </si>
  <si>
    <t>Owoc zielony</t>
  </si>
  <si>
    <t>Owoc żółty</t>
  </si>
  <si>
    <t>[pg/ml]</t>
  </si>
  <si>
    <t>Średnia</t>
  </si>
  <si>
    <t>SD</t>
  </si>
  <si>
    <t>ng/ml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</si>
</sst>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2" borderId="0" xfId="0" applyFill="1"/>
    <xf numFmtId="2" fontId="0" fillId="0" borderId="0" xfId="0" applyNumberFormat="1"/>
    <xf numFmtId="2" fontId="0" fillId="2" borderId="0" xfId="0" applyNumberFormat="1" applyFill="1"/>
    <xf numFmtId="0" fontId="1" fillId="0" borderId="0" xfId="0" applyFont="1"/>
    <xf numFmtId="2" fontId="1" fillId="0" borderId="0" xfId="0" applyNumberFormat="1" applyFont="1"/>
    <xf numFmtId="0" fontId="0" fillId="0" borderId="0" xfId="0" applyFill="1"/>
    <xf numFmtId="2" fontId="0" fillId="0" borderId="0" xfId="0" applyNumberFormat="1" applyFill="1"/>
    <xf numFmtId="0" fontId="2" fillId="0" borderId="0" xfId="0" applyFont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MMP9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70603674540682E-2"/>
          <c:y val="0.15319444444444447"/>
          <c:w val="0.8712939632545931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1397878390201224"/>
                  <c:y val="-4.671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HaCaT!$P$5:$P$12</c:f>
              <c:numCache>
                <c:formatCode>General</c:formatCode>
                <c:ptCount val="8"/>
                <c:pt idx="0">
                  <c:v>0</c:v>
                </c:pt>
                <c:pt idx="1">
                  <c:v>0.155</c:v>
                </c:pt>
                <c:pt idx="2">
                  <c:v>0.3125</c:v>
                </c:pt>
                <c:pt idx="3">
                  <c:v>0.625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HaCaT!$T$5:$T$12</c:f>
              <c:numCache>
                <c:formatCode>General</c:formatCode>
                <c:ptCount val="8"/>
                <c:pt idx="0">
                  <c:v>0</c:v>
                </c:pt>
                <c:pt idx="1">
                  <c:v>0.19699999999999998</c:v>
                </c:pt>
                <c:pt idx="2">
                  <c:v>0.29900000000000004</c:v>
                </c:pt>
                <c:pt idx="3">
                  <c:v>0.47399999999999998</c:v>
                </c:pt>
                <c:pt idx="4">
                  <c:v>0.79700000000000004</c:v>
                </c:pt>
                <c:pt idx="5">
                  <c:v>1.33</c:v>
                </c:pt>
                <c:pt idx="6">
                  <c:v>1.855</c:v>
                </c:pt>
                <c:pt idx="7">
                  <c:v>2.4849999999999999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F3-4CC9-BB69-2A10ABB26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4688"/>
        <c:axId val="93196352"/>
      </c:scatterChart>
      <c:valAx>
        <c:axId val="9319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6352"/>
        <c:crosses val="autoZero"/>
        <c:crossBetween val="midCat"/>
      </c:valAx>
      <c:valAx>
        <c:axId val="931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HaCaT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HaCaT!$Q$49:$Q$66</c:f>
                <c:numCache>
                  <c:formatCode>General</c:formatCode>
                  <c:ptCount val="18"/>
                  <c:pt idx="0">
                    <c:v>160.57877320556204</c:v>
                  </c:pt>
                  <c:pt idx="1">
                    <c:v>97.011137002225766</c:v>
                  </c:pt>
                  <c:pt idx="2">
                    <c:v>103.17292104166388</c:v>
                  </c:pt>
                  <c:pt idx="3">
                    <c:v>9.703009004275108</c:v>
                  </c:pt>
                  <c:pt idx="4">
                    <c:v>100.35038310153078</c:v>
                  </c:pt>
                  <c:pt idx="5">
                    <c:v>80.173772474525961</c:v>
                  </c:pt>
                  <c:pt idx="6">
                    <c:v>21.393123995276941</c:v>
                  </c:pt>
                  <c:pt idx="7">
                    <c:v>177.77636391187909</c:v>
                  </c:pt>
                  <c:pt idx="8">
                    <c:v>155.63379555577998</c:v>
                  </c:pt>
                  <c:pt idx="9">
                    <c:v>26.280537643301155</c:v>
                  </c:pt>
                  <c:pt idx="10">
                    <c:v>180.56788790628016</c:v>
                  </c:pt>
                  <c:pt idx="11">
                    <c:v>135.1989703943691</c:v>
                  </c:pt>
                  <c:pt idx="12">
                    <c:v>106.2080657318198</c:v>
                  </c:pt>
                  <c:pt idx="13">
                    <c:v>162.71310720038426</c:v>
                  </c:pt>
                  <c:pt idx="14">
                    <c:v>44.816278884540701</c:v>
                  </c:pt>
                  <c:pt idx="15">
                    <c:v>14.098145232633447</c:v>
                  </c:pt>
                  <c:pt idx="16">
                    <c:v>31.81344252314134</c:v>
                  </c:pt>
                  <c:pt idx="17">
                    <c:v>17.114499196221598</c:v>
                  </c:pt>
                </c:numCache>
              </c:numRef>
            </c:plus>
            <c:minus>
              <c:numRef>
                <c:f>HaCaT!$Q$49:$Q$66</c:f>
                <c:numCache>
                  <c:formatCode>General</c:formatCode>
                  <c:ptCount val="18"/>
                  <c:pt idx="0">
                    <c:v>160.57877320556204</c:v>
                  </c:pt>
                  <c:pt idx="1">
                    <c:v>97.011137002225766</c:v>
                  </c:pt>
                  <c:pt idx="2">
                    <c:v>103.17292104166388</c:v>
                  </c:pt>
                  <c:pt idx="3">
                    <c:v>9.703009004275108</c:v>
                  </c:pt>
                  <c:pt idx="4">
                    <c:v>100.35038310153078</c:v>
                  </c:pt>
                  <c:pt idx="5">
                    <c:v>80.173772474525961</c:v>
                  </c:pt>
                  <c:pt idx="6">
                    <c:v>21.393123995276941</c:v>
                  </c:pt>
                  <c:pt idx="7">
                    <c:v>177.77636391187909</c:v>
                  </c:pt>
                  <c:pt idx="8">
                    <c:v>155.63379555577998</c:v>
                  </c:pt>
                  <c:pt idx="9">
                    <c:v>26.280537643301155</c:v>
                  </c:pt>
                  <c:pt idx="10">
                    <c:v>180.56788790628016</c:v>
                  </c:pt>
                  <c:pt idx="11">
                    <c:v>135.1989703943691</c:v>
                  </c:pt>
                  <c:pt idx="12">
                    <c:v>106.2080657318198</c:v>
                  </c:pt>
                  <c:pt idx="13">
                    <c:v>162.71310720038426</c:v>
                  </c:pt>
                  <c:pt idx="14">
                    <c:v>44.816278884540701</c:v>
                  </c:pt>
                  <c:pt idx="15">
                    <c:v>14.098145232633447</c:v>
                  </c:pt>
                  <c:pt idx="16">
                    <c:v>31.81344252314134</c:v>
                  </c:pt>
                  <c:pt idx="17">
                    <c:v>17.114499196221598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HaCaT!$B$49:$C$66</c:f>
              <c:multiLvlStrCache>
                <c:ptCount val="18"/>
                <c:lvl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HaCaT!$P$49:$P$66</c:f>
              <c:numCache>
                <c:formatCode>0.00</c:formatCode>
                <c:ptCount val="18"/>
                <c:pt idx="0">
                  <c:v>475.70040022870211</c:v>
                </c:pt>
                <c:pt idx="1">
                  <c:v>1052.3156089193826</c:v>
                </c:pt>
                <c:pt idx="2">
                  <c:v>531.73241852487149</c:v>
                </c:pt>
                <c:pt idx="3">
                  <c:v>439.10806174957128</c:v>
                </c:pt>
                <c:pt idx="4">
                  <c:v>512.00686106346484</c:v>
                </c:pt>
                <c:pt idx="5">
                  <c:v>460.54888507718698</c:v>
                </c:pt>
                <c:pt idx="6">
                  <c:v>489.42252715837623</c:v>
                </c:pt>
                <c:pt idx="7">
                  <c:v>507.7186963979417</c:v>
                </c:pt>
                <c:pt idx="8">
                  <c:v>530.87478559176679</c:v>
                </c:pt>
                <c:pt idx="9">
                  <c:v>357.63293310463126</c:v>
                </c:pt>
                <c:pt idx="10">
                  <c:v>559.17667238421961</c:v>
                </c:pt>
                <c:pt idx="11">
                  <c:v>572.04116638078904</c:v>
                </c:pt>
                <c:pt idx="12">
                  <c:v>562.60720411663806</c:v>
                </c:pt>
                <c:pt idx="13">
                  <c:v>560.0343053173242</c:v>
                </c:pt>
                <c:pt idx="14">
                  <c:v>473.41337907375646</c:v>
                </c:pt>
                <c:pt idx="15">
                  <c:v>512.292738707833</c:v>
                </c:pt>
                <c:pt idx="16">
                  <c:v>518.01029159519726</c:v>
                </c:pt>
                <c:pt idx="17">
                  <c:v>431.10348770726137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B-42DC-ABBE-886BEFC68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93856"/>
        <c:axId val="93195104"/>
      </c:barChart>
      <c:catAx>
        <c:axId val="9319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5104"/>
        <c:crosses val="autoZero"/>
        <c:auto val="1"/>
        <c:lblAlgn val="ctr"/>
        <c:lblOffset val="100"/>
        <c:noMultiLvlLbl val="0"/>
      </c:catAx>
      <c:valAx>
        <c:axId val="9319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 HaCaT [pg/ml]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MMP9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7817147856517919E-2"/>
          <c:y val="0.19486111111111112"/>
          <c:w val="0.8712939632545931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1397878390201224"/>
                  <c:y val="-4.671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NHDF!$P$5:$P$12</c:f>
              <c:numCache>
                <c:formatCode>General</c:formatCode>
                <c:ptCount val="8"/>
                <c:pt idx="0">
                  <c:v>0</c:v>
                </c:pt>
                <c:pt idx="1">
                  <c:v>0.155</c:v>
                </c:pt>
                <c:pt idx="2">
                  <c:v>0.3125</c:v>
                </c:pt>
                <c:pt idx="3">
                  <c:v>0.625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NHDF!$T$5:$T$12</c:f>
              <c:numCache>
                <c:formatCode>General</c:formatCode>
                <c:ptCount val="8"/>
                <c:pt idx="0">
                  <c:v>0</c:v>
                </c:pt>
                <c:pt idx="1">
                  <c:v>0.19699999999999998</c:v>
                </c:pt>
                <c:pt idx="2">
                  <c:v>0.29900000000000004</c:v>
                </c:pt>
                <c:pt idx="3">
                  <c:v>0.47399999999999998</c:v>
                </c:pt>
                <c:pt idx="4">
                  <c:v>0.79700000000000004</c:v>
                </c:pt>
                <c:pt idx="5">
                  <c:v>1.33</c:v>
                </c:pt>
                <c:pt idx="6">
                  <c:v>1.855</c:v>
                </c:pt>
                <c:pt idx="7">
                  <c:v>2.4849999999999999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2B-4BDD-9C1E-77902B94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4688"/>
        <c:axId val="93196352"/>
      </c:scatterChart>
      <c:valAx>
        <c:axId val="9319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6352"/>
        <c:crosses val="autoZero"/>
        <c:crossBetween val="midCat"/>
      </c:valAx>
      <c:valAx>
        <c:axId val="931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NHDF!$U$49:$U$66</c:f>
                <c:numCache>
                  <c:formatCode>General</c:formatCode>
                  <c:ptCount val="18"/>
                  <c:pt idx="0">
                    <c:v>10.342925167534377</c:v>
                  </c:pt>
                  <c:pt idx="1">
                    <c:v>129.7378072206474</c:v>
                  </c:pt>
                  <c:pt idx="2">
                    <c:v>155.86179210133199</c:v>
                  </c:pt>
                  <c:pt idx="3">
                    <c:v>30.236882613729325</c:v>
                  </c:pt>
                  <c:pt idx="4">
                    <c:v>54.625824642635699</c:v>
                  </c:pt>
                  <c:pt idx="5">
                    <c:v>52.833251565219001</c:v>
                  </c:pt>
                  <c:pt idx="6">
                    <c:v>31.674417345830857</c:v>
                  </c:pt>
                  <c:pt idx="7">
                    <c:v>52.777534964890194</c:v>
                  </c:pt>
                  <c:pt idx="8">
                    <c:v>15.426801101466038</c:v>
                  </c:pt>
                  <c:pt idx="9">
                    <c:v>12.20935191770303</c:v>
                  </c:pt>
                  <c:pt idx="10">
                    <c:v>39.847693083214445</c:v>
                  </c:pt>
                  <c:pt idx="11">
                    <c:v>98.78832816970295</c:v>
                  </c:pt>
                  <c:pt idx="12">
                    <c:v>22.114442087837304</c:v>
                  </c:pt>
                  <c:pt idx="13">
                    <c:v>27.498992485365186</c:v>
                  </c:pt>
                  <c:pt idx="14">
                    <c:v>114.70613824264154</c:v>
                  </c:pt>
                  <c:pt idx="15">
                    <c:v>98.915317409530587</c:v>
                  </c:pt>
                  <c:pt idx="16">
                    <c:v>48.383471693630092</c:v>
                  </c:pt>
                  <c:pt idx="17">
                    <c:v>52.139568279830819</c:v>
                  </c:pt>
                </c:numCache>
              </c:numRef>
            </c:plus>
            <c:minus>
              <c:numRef>
                <c:f>NHDF!$U$49:$U$66</c:f>
                <c:numCache>
                  <c:formatCode>General</c:formatCode>
                  <c:ptCount val="18"/>
                  <c:pt idx="0">
                    <c:v>10.342925167534377</c:v>
                  </c:pt>
                  <c:pt idx="1">
                    <c:v>129.7378072206474</c:v>
                  </c:pt>
                  <c:pt idx="2">
                    <c:v>155.86179210133199</c:v>
                  </c:pt>
                  <c:pt idx="3">
                    <c:v>30.236882613729325</c:v>
                  </c:pt>
                  <c:pt idx="4">
                    <c:v>54.625824642635699</c:v>
                  </c:pt>
                  <c:pt idx="5">
                    <c:v>52.833251565219001</c:v>
                  </c:pt>
                  <c:pt idx="6">
                    <c:v>31.674417345830857</c:v>
                  </c:pt>
                  <c:pt idx="7">
                    <c:v>52.777534964890194</c:v>
                  </c:pt>
                  <c:pt idx="8">
                    <c:v>15.426801101466038</c:v>
                  </c:pt>
                  <c:pt idx="9">
                    <c:v>12.20935191770303</c:v>
                  </c:pt>
                  <c:pt idx="10">
                    <c:v>39.847693083214445</c:v>
                  </c:pt>
                  <c:pt idx="11">
                    <c:v>98.78832816970295</c:v>
                  </c:pt>
                  <c:pt idx="12">
                    <c:v>22.114442087837304</c:v>
                  </c:pt>
                  <c:pt idx="13">
                    <c:v>27.498992485365186</c:v>
                  </c:pt>
                  <c:pt idx="14">
                    <c:v>114.70613824264154</c:v>
                  </c:pt>
                  <c:pt idx="15">
                    <c:v>98.915317409530587</c:v>
                  </c:pt>
                  <c:pt idx="16">
                    <c:v>48.383471693630092</c:v>
                  </c:pt>
                  <c:pt idx="17">
                    <c:v>52.139568279830819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NHDF!$B$49:$C$66</c:f>
              <c:multiLvlStrCache>
                <c:ptCount val="18"/>
                <c:lvl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NHDF!$T$49:$T$66</c:f>
              <c:numCache>
                <c:formatCode>0.00</c:formatCode>
                <c:ptCount val="18"/>
                <c:pt idx="0">
                  <c:v>315.95197255574612</c:v>
                </c:pt>
                <c:pt idx="1">
                  <c:v>396.96152903700073</c:v>
                </c:pt>
                <c:pt idx="2">
                  <c:v>461.9782732990281</c:v>
                </c:pt>
                <c:pt idx="3">
                  <c:v>361.06346483704976</c:v>
                </c:pt>
                <c:pt idx="4">
                  <c:v>423.09891366495145</c:v>
                </c:pt>
                <c:pt idx="5">
                  <c:v>388.507718696398</c:v>
                </c:pt>
                <c:pt idx="6">
                  <c:v>317.32418524871355</c:v>
                </c:pt>
                <c:pt idx="7">
                  <c:v>410.8061749571184</c:v>
                </c:pt>
                <c:pt idx="8">
                  <c:v>317.89594053745003</c:v>
                </c:pt>
                <c:pt idx="9">
                  <c:v>298.45626072041165</c:v>
                </c:pt>
                <c:pt idx="10">
                  <c:v>364.77987421383642</c:v>
                </c:pt>
                <c:pt idx="11">
                  <c:v>412.80731846769578</c:v>
                </c:pt>
                <c:pt idx="12">
                  <c:v>316.75242995997718</c:v>
                </c:pt>
                <c:pt idx="13">
                  <c:v>331.61806746712409</c:v>
                </c:pt>
                <c:pt idx="14">
                  <c:v>351.05774728416242</c:v>
                </c:pt>
                <c:pt idx="15">
                  <c:v>409.37678673527734</c:v>
                </c:pt>
                <c:pt idx="16">
                  <c:v>373.9279588336193</c:v>
                </c:pt>
                <c:pt idx="17">
                  <c:v>308.74785591766727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9-42E3-BED6-84237199A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93856"/>
        <c:axId val="93195104"/>
      </c:barChart>
      <c:catAx>
        <c:axId val="9319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>
                    <a:latin typeface="Calibri" panose="020F0502020204030204" pitchFamily="34" charset="0"/>
                    <a:cs typeface="Calibri" panose="020F0502020204030204" pitchFamily="34" charset="0"/>
                  </a:rPr>
                  <a:t>μ</a:t>
                </a:r>
                <a:r>
                  <a:rPr lang="pl-PL"/>
                  <a:t>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5104"/>
        <c:crosses val="autoZero"/>
        <c:auto val="1"/>
        <c:lblAlgn val="ctr"/>
        <c:lblOffset val="100"/>
        <c:noMultiLvlLbl val="0"/>
      </c:catAx>
      <c:valAx>
        <c:axId val="9319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 MMP9 [pg/ml]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12</xdr:row>
      <xdr:rowOff>133350</xdr:rowOff>
    </xdr:from>
    <xdr:to>
      <xdr:col>22</xdr:col>
      <xdr:colOff>504825</xdr:colOff>
      <xdr:row>27</xdr:row>
      <xdr:rowOff>19050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209549</xdr:colOff>
      <xdr:row>67</xdr:row>
      <xdr:rowOff>104775</xdr:rowOff>
    </xdr:from>
    <xdr:to>
      <xdr:col>12</xdr:col>
      <xdr:colOff>447674</xdr:colOff>
      <xdr:row>81</xdr:row>
      <xdr:rowOff>180975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333375</xdr:colOff>
      <xdr:row>8</xdr:row>
      <xdr:rowOff>133350</xdr:rowOff>
    </xdr:from>
    <xdr:to>
      <xdr:col>28</xdr:col>
      <xdr:colOff>28575</xdr:colOff>
      <xdr:row>23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209549</xdr:colOff>
      <xdr:row>67</xdr:row>
      <xdr:rowOff>104775</xdr:rowOff>
    </xdr:from>
    <xdr:to>
      <xdr:col>12</xdr:col>
      <xdr:colOff>447674</xdr:colOff>
      <xdr:row>81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6"/>
  <sheetViews>
    <sheetView tabSelected="1" topLeftCell="A70" workbookViewId="0">
      <selection activeCell="Q76" sqref="Q76"/>
    </sheetView>
  </sheetViews>
  <sheetFormatPr defaultRowHeight="15" x14ac:dyDescent="0.25"/>
  <cols>
    <col min="1" max="1" width="4.28515625" customWidth="1"/>
  </cols>
  <sheetData>
    <row r="3" spans="1:20" x14ac:dyDescent="0.25">
      <c r="B3" t="s">
        <v>0</v>
      </c>
    </row>
    <row r="4" spans="1:20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P4" t="s">
        <v>21</v>
      </c>
      <c r="Q4">
        <v>1</v>
      </c>
      <c r="R4">
        <v>2</v>
      </c>
      <c r="S4" t="s">
        <v>12</v>
      </c>
      <c r="T4" t="s">
        <v>13</v>
      </c>
    </row>
    <row r="5" spans="1:20" x14ac:dyDescent="0.25">
      <c r="A5" s="1" t="s">
        <v>1</v>
      </c>
      <c r="B5" s="2">
        <v>0.16500000000000001</v>
      </c>
      <c r="C5" s="3">
        <v>0.44400000000000001</v>
      </c>
      <c r="D5" s="3">
        <v>0.21199999999999999</v>
      </c>
      <c r="E5" s="3">
        <v>8.6999999999999994E-2</v>
      </c>
      <c r="F5" s="3">
        <v>0.13600000000000001</v>
      </c>
      <c r="G5" s="3">
        <v>0.128</v>
      </c>
      <c r="H5" s="3">
        <v>0.125</v>
      </c>
      <c r="I5" s="3">
        <v>0.189</v>
      </c>
      <c r="J5" s="3">
        <v>0.122</v>
      </c>
      <c r="K5" s="3">
        <v>0.14000000000000001</v>
      </c>
      <c r="L5" s="3">
        <v>0.13700000000000001</v>
      </c>
      <c r="M5" s="4"/>
      <c r="O5" t="s">
        <v>11</v>
      </c>
      <c r="P5" s="11">
        <v>0</v>
      </c>
      <c r="Q5">
        <v>9.9000000000000005E-2</v>
      </c>
      <c r="R5">
        <v>9.9000000000000005E-2</v>
      </c>
      <c r="S5">
        <f t="shared" ref="S5:S12" si="0">AVERAGE(Q5:R5)</f>
        <v>9.9000000000000005E-2</v>
      </c>
      <c r="T5">
        <v>0</v>
      </c>
    </row>
    <row r="6" spans="1:20" x14ac:dyDescent="0.25">
      <c r="A6" s="1" t="s">
        <v>2</v>
      </c>
      <c r="B6" s="5">
        <v>0.33600000000000002</v>
      </c>
      <c r="C6" s="6">
        <v>0.23699999999999999</v>
      </c>
      <c r="D6" s="6">
        <v>0.24399999999999999</v>
      </c>
      <c r="E6" s="6">
        <v>0.14199999999999999</v>
      </c>
      <c r="F6" s="6">
        <v>0.128</v>
      </c>
      <c r="G6" s="6">
        <v>0.126</v>
      </c>
      <c r="H6" s="6">
        <v>0.14099999999999999</v>
      </c>
      <c r="I6" s="6">
        <v>0.11700000000000001</v>
      </c>
      <c r="J6" s="6">
        <v>0.14399999999999999</v>
      </c>
      <c r="K6" s="6">
        <v>0.126</v>
      </c>
      <c r="L6" s="6">
        <v>0.14899999999999999</v>
      </c>
      <c r="M6" s="7"/>
      <c r="P6" s="11">
        <v>0.155</v>
      </c>
      <c r="Q6">
        <v>0.29599999999999999</v>
      </c>
      <c r="R6">
        <v>0.29599999999999999</v>
      </c>
      <c r="S6">
        <f t="shared" si="0"/>
        <v>0.29599999999999999</v>
      </c>
      <c r="T6">
        <f>S6-0.099</f>
        <v>0.19699999999999998</v>
      </c>
    </row>
    <row r="7" spans="1:20" x14ac:dyDescent="0.25">
      <c r="A7" s="1" t="s">
        <v>3</v>
      </c>
      <c r="B7" s="5">
        <v>0.20699999999999999</v>
      </c>
      <c r="C7" s="6">
        <v>0.111</v>
      </c>
      <c r="D7" s="6">
        <v>0.184</v>
      </c>
      <c r="E7" s="6">
        <v>0.13800000000000001</v>
      </c>
      <c r="F7" s="6">
        <v>0.109</v>
      </c>
      <c r="G7" s="6">
        <v>0.09</v>
      </c>
      <c r="H7" s="6">
        <v>0.13500000000000001</v>
      </c>
      <c r="I7" s="6">
        <v>0.14199999999999999</v>
      </c>
      <c r="J7" s="6">
        <v>0.14599999999999999</v>
      </c>
      <c r="K7" s="6">
        <v>0.151</v>
      </c>
      <c r="L7" s="6">
        <v>0.16700000000000001</v>
      </c>
      <c r="M7" s="7"/>
      <c r="P7" s="11">
        <v>0.3125</v>
      </c>
      <c r="Q7">
        <v>0.39800000000000002</v>
      </c>
      <c r="R7">
        <v>0.39800000000000002</v>
      </c>
      <c r="S7">
        <f t="shared" si="0"/>
        <v>0.39800000000000002</v>
      </c>
      <c r="T7">
        <f t="shared" ref="T7:T12" si="1">S7-0.099</f>
        <v>0.29900000000000004</v>
      </c>
    </row>
    <row r="8" spans="1:20" x14ac:dyDescent="0.25">
      <c r="A8" s="1" t="s">
        <v>4</v>
      </c>
      <c r="B8" s="5">
        <v>0.35299999999999998</v>
      </c>
      <c r="C8" s="6">
        <v>0.1</v>
      </c>
      <c r="D8" s="6">
        <v>0.32500000000000001</v>
      </c>
      <c r="E8" s="6">
        <v>0.13200000000000001</v>
      </c>
      <c r="F8" s="6">
        <v>9.7000000000000003E-2</v>
      </c>
      <c r="G8" s="6">
        <v>0.161</v>
      </c>
      <c r="H8" s="6">
        <v>0.126</v>
      </c>
      <c r="I8" s="6">
        <v>0.161</v>
      </c>
      <c r="J8" s="6">
        <v>0.11899999999999999</v>
      </c>
      <c r="K8" s="6">
        <v>0.11799999999999999</v>
      </c>
      <c r="L8" s="6">
        <v>0.15</v>
      </c>
      <c r="M8" s="7"/>
      <c r="P8" s="11">
        <v>0.625</v>
      </c>
      <c r="Q8">
        <v>0.57299999999999995</v>
      </c>
      <c r="R8">
        <v>0.57299999999999995</v>
      </c>
      <c r="S8">
        <f t="shared" si="0"/>
        <v>0.57299999999999995</v>
      </c>
      <c r="T8">
        <f t="shared" si="1"/>
        <v>0.47399999999999998</v>
      </c>
    </row>
    <row r="9" spans="1:20" x14ac:dyDescent="0.25">
      <c r="A9" s="1" t="s">
        <v>5</v>
      </c>
      <c r="B9" s="5">
        <v>0.19800000000000001</v>
      </c>
      <c r="C9" s="6">
        <v>0.19600000000000001</v>
      </c>
      <c r="D9" s="6">
        <v>0.35799999999999998</v>
      </c>
      <c r="E9" s="6">
        <v>0.12</v>
      </c>
      <c r="F9" s="6">
        <v>0.09</v>
      </c>
      <c r="G9" s="6">
        <v>0.13800000000000001</v>
      </c>
      <c r="H9" s="6">
        <v>0.13900000000000001</v>
      </c>
      <c r="I9" s="6">
        <v>0.13300000000000001</v>
      </c>
      <c r="J9" s="6">
        <v>0.13100000000000001</v>
      </c>
      <c r="K9" s="6">
        <v>0.21</v>
      </c>
      <c r="L9" s="6">
        <v>0.154</v>
      </c>
      <c r="M9" s="7"/>
      <c r="P9" s="11">
        <v>1.25</v>
      </c>
      <c r="Q9">
        <v>0.89600000000000002</v>
      </c>
      <c r="R9">
        <v>0.89600000000000002</v>
      </c>
      <c r="S9">
        <f t="shared" si="0"/>
        <v>0.89600000000000002</v>
      </c>
      <c r="T9">
        <f t="shared" si="1"/>
        <v>0.79700000000000004</v>
      </c>
    </row>
    <row r="10" spans="1:20" x14ac:dyDescent="0.25">
      <c r="A10" s="1" t="s">
        <v>6</v>
      </c>
      <c r="B10" s="5">
        <v>0.17399999999999999</v>
      </c>
      <c r="C10" s="6">
        <v>0.30399999999999999</v>
      </c>
      <c r="D10" s="6">
        <v>0.28599999999999998</v>
      </c>
      <c r="E10" s="6">
        <v>0.114</v>
      </c>
      <c r="F10" s="6">
        <v>0.154</v>
      </c>
      <c r="G10" s="6">
        <v>0.15</v>
      </c>
      <c r="H10" s="6">
        <v>0.123</v>
      </c>
      <c r="I10" s="6">
        <v>0.159</v>
      </c>
      <c r="J10" s="6">
        <v>0.156</v>
      </c>
      <c r="K10" s="6">
        <v>0.10299999999999999</v>
      </c>
      <c r="L10" s="6">
        <v>0.154</v>
      </c>
      <c r="M10" s="7"/>
      <c r="P10" s="11">
        <v>2.5</v>
      </c>
      <c r="Q10">
        <v>1.429</v>
      </c>
      <c r="R10">
        <v>1.429</v>
      </c>
      <c r="S10">
        <f t="shared" si="0"/>
        <v>1.429</v>
      </c>
      <c r="T10">
        <f t="shared" si="1"/>
        <v>1.33</v>
      </c>
    </row>
    <row r="11" spans="1:20" x14ac:dyDescent="0.25">
      <c r="A11" s="1" t="s">
        <v>7</v>
      </c>
      <c r="B11" s="5">
        <v>0.23699999999999999</v>
      </c>
      <c r="C11" s="6">
        <v>0.254</v>
      </c>
      <c r="D11" s="6">
        <v>0.22600000000000001</v>
      </c>
      <c r="E11" s="6">
        <v>8.5000000000000006E-2</v>
      </c>
      <c r="F11" s="6">
        <v>0.128</v>
      </c>
      <c r="G11" s="6">
        <v>0.14299999999999999</v>
      </c>
      <c r="H11" s="6">
        <v>0.14099999999999999</v>
      </c>
      <c r="I11" s="6">
        <v>0.14899999999999999</v>
      </c>
      <c r="J11" s="6">
        <v>0.14000000000000001</v>
      </c>
      <c r="K11" s="6">
        <v>0.13200000000000001</v>
      </c>
      <c r="L11" s="6">
        <v>0.16400000000000001</v>
      </c>
      <c r="M11" s="7"/>
      <c r="P11" s="11">
        <v>5</v>
      </c>
      <c r="Q11">
        <v>1.954</v>
      </c>
      <c r="R11">
        <v>1.954</v>
      </c>
      <c r="S11">
        <f t="shared" si="0"/>
        <v>1.954</v>
      </c>
      <c r="T11">
        <f t="shared" si="1"/>
        <v>1.855</v>
      </c>
    </row>
    <row r="12" spans="1:20" x14ac:dyDescent="0.25">
      <c r="A12" s="1" t="s">
        <v>8</v>
      </c>
      <c r="B12" s="8">
        <v>0.26200000000000001</v>
      </c>
      <c r="C12" s="9">
        <v>0.23200000000000001</v>
      </c>
      <c r="D12" s="9">
        <v>0.20399999999999999</v>
      </c>
      <c r="E12" s="9">
        <v>0.13200000000000001</v>
      </c>
      <c r="F12" s="9">
        <v>0.127</v>
      </c>
      <c r="G12" s="9">
        <v>0.127</v>
      </c>
      <c r="H12" s="9">
        <v>0.109</v>
      </c>
      <c r="I12" s="9">
        <v>0.13300000000000001</v>
      </c>
      <c r="J12" s="9">
        <v>0.126</v>
      </c>
      <c r="K12" s="9">
        <v>0.15</v>
      </c>
      <c r="L12" s="9">
        <v>0.13100000000000001</v>
      </c>
      <c r="M12" s="10"/>
      <c r="P12" s="11">
        <v>10</v>
      </c>
      <c r="Q12">
        <v>2.5840000000000001</v>
      </c>
      <c r="R12">
        <v>2.5840000000000001</v>
      </c>
      <c r="S12">
        <f t="shared" si="0"/>
        <v>2.5840000000000001</v>
      </c>
      <c r="T12">
        <f t="shared" si="1"/>
        <v>2.4849999999999999</v>
      </c>
    </row>
    <row r="15" spans="1:20" x14ac:dyDescent="0.25">
      <c r="B15" s="18"/>
    </row>
    <row r="17" spans="2:15" x14ac:dyDescent="0.25">
      <c r="B17" s="11">
        <f>B5</f>
        <v>0.16500000000000001</v>
      </c>
      <c r="C17" s="11">
        <f t="shared" ref="C17:L17" si="2">C5</f>
        <v>0.44400000000000001</v>
      </c>
      <c r="D17" s="11">
        <f t="shared" si="2"/>
        <v>0.21199999999999999</v>
      </c>
      <c r="E17" s="16">
        <f t="shared" si="2"/>
        <v>8.6999999999999994E-2</v>
      </c>
      <c r="F17" s="16">
        <f t="shared" si="2"/>
        <v>0.13600000000000001</v>
      </c>
      <c r="G17" s="16">
        <f t="shared" si="2"/>
        <v>0.128</v>
      </c>
      <c r="H17" s="11">
        <f t="shared" si="2"/>
        <v>0.125</v>
      </c>
      <c r="I17" s="11">
        <f t="shared" si="2"/>
        <v>0.189</v>
      </c>
      <c r="J17" s="11">
        <f t="shared" si="2"/>
        <v>0.122</v>
      </c>
      <c r="K17" s="16">
        <f t="shared" si="2"/>
        <v>0.14000000000000001</v>
      </c>
      <c r="L17" s="16">
        <f t="shared" si="2"/>
        <v>0.13700000000000001</v>
      </c>
    </row>
    <row r="18" spans="2:15" x14ac:dyDescent="0.25">
      <c r="B18" s="11">
        <f t="shared" ref="B18:L18" si="3">B6</f>
        <v>0.33600000000000002</v>
      </c>
      <c r="C18" s="11">
        <f t="shared" si="3"/>
        <v>0.23699999999999999</v>
      </c>
      <c r="D18" s="11">
        <f t="shared" si="3"/>
        <v>0.24399999999999999</v>
      </c>
      <c r="E18" s="16">
        <f t="shared" si="3"/>
        <v>0.14199999999999999</v>
      </c>
      <c r="F18" s="16">
        <f t="shared" si="3"/>
        <v>0.128</v>
      </c>
      <c r="G18" s="16">
        <f t="shared" si="3"/>
        <v>0.126</v>
      </c>
      <c r="H18" s="11">
        <f t="shared" si="3"/>
        <v>0.14099999999999999</v>
      </c>
      <c r="I18" s="11">
        <f t="shared" si="3"/>
        <v>0.11700000000000001</v>
      </c>
      <c r="J18" s="11">
        <f t="shared" si="3"/>
        <v>0.14399999999999999</v>
      </c>
      <c r="K18" s="16">
        <f t="shared" si="3"/>
        <v>0.126</v>
      </c>
      <c r="L18" s="16">
        <f t="shared" si="3"/>
        <v>0.14899999999999999</v>
      </c>
    </row>
    <row r="19" spans="2:15" x14ac:dyDescent="0.25">
      <c r="B19" s="11">
        <f t="shared" ref="B19:L19" si="4">B7</f>
        <v>0.20699999999999999</v>
      </c>
      <c r="C19" s="11">
        <f t="shared" si="4"/>
        <v>0.111</v>
      </c>
      <c r="D19" s="11">
        <f t="shared" si="4"/>
        <v>0.184</v>
      </c>
      <c r="E19" s="16">
        <f t="shared" si="4"/>
        <v>0.13800000000000001</v>
      </c>
      <c r="F19" s="16">
        <f t="shared" si="4"/>
        <v>0.109</v>
      </c>
      <c r="G19" s="16">
        <f t="shared" si="4"/>
        <v>0.09</v>
      </c>
      <c r="H19" s="11">
        <f t="shared" si="4"/>
        <v>0.13500000000000001</v>
      </c>
      <c r="I19" s="11">
        <f t="shared" si="4"/>
        <v>0.14199999999999999</v>
      </c>
      <c r="J19" s="11">
        <f t="shared" si="4"/>
        <v>0.14599999999999999</v>
      </c>
      <c r="K19" s="16">
        <f t="shared" si="4"/>
        <v>0.151</v>
      </c>
      <c r="L19" s="16">
        <f t="shared" si="4"/>
        <v>0.16700000000000001</v>
      </c>
    </row>
    <row r="20" spans="2:15" x14ac:dyDescent="0.25">
      <c r="B20" s="11">
        <f t="shared" ref="B20:L20" si="5">B8</f>
        <v>0.35299999999999998</v>
      </c>
      <c r="C20" s="11">
        <f t="shared" si="5"/>
        <v>0.1</v>
      </c>
      <c r="D20" s="11">
        <f t="shared" si="5"/>
        <v>0.32500000000000001</v>
      </c>
      <c r="E20" s="16">
        <f t="shared" si="5"/>
        <v>0.13200000000000001</v>
      </c>
      <c r="F20" s="16">
        <f t="shared" si="5"/>
        <v>9.7000000000000003E-2</v>
      </c>
      <c r="G20" s="16">
        <f t="shared" si="5"/>
        <v>0.161</v>
      </c>
      <c r="H20" s="11">
        <f t="shared" si="5"/>
        <v>0.126</v>
      </c>
      <c r="I20" s="11">
        <f t="shared" si="5"/>
        <v>0.161</v>
      </c>
      <c r="J20" s="11">
        <f t="shared" si="5"/>
        <v>0.11899999999999999</v>
      </c>
      <c r="K20" s="16">
        <f t="shared" si="5"/>
        <v>0.11799999999999999</v>
      </c>
      <c r="L20" s="16">
        <f t="shared" si="5"/>
        <v>0.15</v>
      </c>
    </row>
    <row r="21" spans="2:15" x14ac:dyDescent="0.25">
      <c r="B21" s="11">
        <f t="shared" ref="B21:L21" si="6">B9</f>
        <v>0.19800000000000001</v>
      </c>
      <c r="C21" s="11">
        <f t="shared" si="6"/>
        <v>0.19600000000000001</v>
      </c>
      <c r="D21" s="11">
        <f t="shared" si="6"/>
        <v>0.35799999999999998</v>
      </c>
      <c r="E21" s="16">
        <f t="shared" si="6"/>
        <v>0.12</v>
      </c>
      <c r="F21" s="16">
        <f t="shared" si="6"/>
        <v>0.09</v>
      </c>
      <c r="G21" s="16">
        <f t="shared" si="6"/>
        <v>0.13800000000000001</v>
      </c>
      <c r="H21" s="11">
        <f t="shared" si="6"/>
        <v>0.13900000000000001</v>
      </c>
      <c r="I21" s="11">
        <f t="shared" si="6"/>
        <v>0.13300000000000001</v>
      </c>
      <c r="J21" s="16">
        <f t="shared" si="6"/>
        <v>0.13100000000000001</v>
      </c>
      <c r="K21" s="16">
        <f t="shared" si="6"/>
        <v>0.21</v>
      </c>
      <c r="L21" s="16">
        <f t="shared" si="6"/>
        <v>0.154</v>
      </c>
    </row>
    <row r="22" spans="2:15" x14ac:dyDescent="0.25">
      <c r="B22" s="11">
        <f t="shared" ref="B22:L22" si="7">B10</f>
        <v>0.17399999999999999</v>
      </c>
      <c r="C22" s="11">
        <f t="shared" si="7"/>
        <v>0.30399999999999999</v>
      </c>
      <c r="D22" s="11">
        <f t="shared" si="7"/>
        <v>0.28599999999999998</v>
      </c>
      <c r="E22" s="16">
        <f t="shared" si="7"/>
        <v>0.114</v>
      </c>
      <c r="F22" s="16">
        <f t="shared" si="7"/>
        <v>0.154</v>
      </c>
      <c r="G22" s="16">
        <f t="shared" si="7"/>
        <v>0.15</v>
      </c>
      <c r="H22" s="11">
        <f t="shared" si="7"/>
        <v>0.123</v>
      </c>
      <c r="I22" s="11">
        <f t="shared" si="7"/>
        <v>0.159</v>
      </c>
      <c r="J22" s="16">
        <f t="shared" si="7"/>
        <v>0.156</v>
      </c>
      <c r="K22" s="16">
        <f t="shared" si="7"/>
        <v>0.10299999999999999</v>
      </c>
      <c r="L22" s="16">
        <f t="shared" si="7"/>
        <v>0.154</v>
      </c>
    </row>
    <row r="23" spans="2:15" x14ac:dyDescent="0.25">
      <c r="B23" s="11">
        <f t="shared" ref="B23:L23" si="8">B11</f>
        <v>0.23699999999999999</v>
      </c>
      <c r="C23" s="11">
        <f t="shared" si="8"/>
        <v>0.254</v>
      </c>
      <c r="D23" s="11">
        <f t="shared" si="8"/>
        <v>0.22600000000000001</v>
      </c>
      <c r="E23" s="16">
        <f t="shared" si="8"/>
        <v>8.5000000000000006E-2</v>
      </c>
      <c r="F23" s="16">
        <f t="shared" si="8"/>
        <v>0.128</v>
      </c>
      <c r="G23" s="16">
        <f t="shared" si="8"/>
        <v>0.14299999999999999</v>
      </c>
      <c r="H23" s="11">
        <f t="shared" si="8"/>
        <v>0.14099999999999999</v>
      </c>
      <c r="I23" s="11">
        <f t="shared" si="8"/>
        <v>0.14899999999999999</v>
      </c>
      <c r="J23" s="16">
        <f t="shared" si="8"/>
        <v>0.14000000000000001</v>
      </c>
      <c r="K23" s="16">
        <f t="shared" si="8"/>
        <v>0.13200000000000001</v>
      </c>
      <c r="L23" s="16">
        <f t="shared" si="8"/>
        <v>0.16400000000000001</v>
      </c>
    </row>
    <row r="24" spans="2:15" x14ac:dyDescent="0.25">
      <c r="B24" s="11">
        <f t="shared" ref="B24:L24" si="9">B12</f>
        <v>0.26200000000000001</v>
      </c>
      <c r="C24" s="11">
        <f t="shared" si="9"/>
        <v>0.23200000000000001</v>
      </c>
      <c r="D24" s="11">
        <f t="shared" si="9"/>
        <v>0.20399999999999999</v>
      </c>
      <c r="E24" s="16">
        <f t="shared" si="9"/>
        <v>0.13200000000000001</v>
      </c>
      <c r="F24" s="16">
        <f t="shared" si="9"/>
        <v>0.127</v>
      </c>
      <c r="G24" s="16">
        <f t="shared" si="9"/>
        <v>0.127</v>
      </c>
      <c r="H24" s="11">
        <f t="shared" si="9"/>
        <v>0.109</v>
      </c>
      <c r="I24" s="11">
        <f t="shared" si="9"/>
        <v>0.13300000000000001</v>
      </c>
      <c r="J24" s="16">
        <f t="shared" si="9"/>
        <v>0.126</v>
      </c>
      <c r="K24" s="16">
        <f t="shared" si="9"/>
        <v>0.15</v>
      </c>
      <c r="L24" s="16">
        <f t="shared" si="9"/>
        <v>0.13100000000000001</v>
      </c>
    </row>
    <row r="25" spans="2:15" x14ac:dyDescent="0.25">
      <c r="J25" s="19"/>
    </row>
    <row r="26" spans="2:15" x14ac:dyDescent="0.25">
      <c r="E26" t="s">
        <v>1</v>
      </c>
      <c r="I26" t="s">
        <v>2</v>
      </c>
      <c r="L26" t="s">
        <v>3</v>
      </c>
      <c r="N26" t="s">
        <v>4</v>
      </c>
    </row>
    <row r="27" spans="2:15" x14ac:dyDescent="0.25">
      <c r="B27" t="s">
        <v>9</v>
      </c>
      <c r="D27" s="11">
        <v>0.16500000000000001</v>
      </c>
      <c r="E27" s="11">
        <v>0.23699999999999999</v>
      </c>
      <c r="F27" s="11">
        <v>0.19600000000000001</v>
      </c>
      <c r="G27" s="11">
        <v>0.184</v>
      </c>
      <c r="H27">
        <v>8.6999999999999994E-2</v>
      </c>
      <c r="I27">
        <v>8.5000000000000006E-2</v>
      </c>
      <c r="J27">
        <v>0.09</v>
      </c>
      <c r="K27">
        <v>0.09</v>
      </c>
      <c r="L27" s="11">
        <v>0.125</v>
      </c>
      <c r="M27" s="11">
        <v>0.14199999999999999</v>
      </c>
      <c r="N27">
        <v>0.13100000000000001</v>
      </c>
      <c r="O27">
        <v>0.13200000000000001</v>
      </c>
    </row>
    <row r="28" spans="2:15" x14ac:dyDescent="0.25">
      <c r="B28" t="s">
        <v>10</v>
      </c>
      <c r="D28" s="11">
        <v>0.33600000000000002</v>
      </c>
      <c r="E28" s="11">
        <v>0.26200000000000001</v>
      </c>
      <c r="F28" s="11">
        <v>0.30399999999999999</v>
      </c>
      <c r="G28" s="11">
        <v>0.32500000000000001</v>
      </c>
      <c r="H28">
        <v>0.14199999999999999</v>
      </c>
      <c r="I28">
        <v>0.13200000000000001</v>
      </c>
      <c r="J28">
        <v>0.154</v>
      </c>
      <c r="K28">
        <v>0.161</v>
      </c>
      <c r="L28" s="11">
        <v>0.14099999999999999</v>
      </c>
      <c r="M28" s="11">
        <v>0.161</v>
      </c>
      <c r="N28">
        <v>0.156</v>
      </c>
      <c r="O28">
        <v>0.15</v>
      </c>
    </row>
    <row r="29" spans="2:15" x14ac:dyDescent="0.25">
      <c r="B29" t="s">
        <v>14</v>
      </c>
      <c r="C29">
        <v>1</v>
      </c>
      <c r="D29" s="11">
        <v>0.20699999999999999</v>
      </c>
      <c r="E29" s="11"/>
      <c r="F29" s="11"/>
      <c r="G29" s="11"/>
      <c r="H29">
        <v>0.13800000000000001</v>
      </c>
      <c r="L29" s="11">
        <v>0.13500000000000001</v>
      </c>
      <c r="M29" s="11"/>
      <c r="N29">
        <v>0.14000000000000001</v>
      </c>
    </row>
    <row r="30" spans="2:15" x14ac:dyDescent="0.25">
      <c r="C30">
        <v>5</v>
      </c>
      <c r="D30" s="11">
        <v>0.35299999999999998</v>
      </c>
      <c r="E30" s="11"/>
      <c r="F30" s="11"/>
      <c r="G30" s="11"/>
      <c r="H30">
        <v>0.13200000000000001</v>
      </c>
      <c r="L30" s="11">
        <v>0.126</v>
      </c>
      <c r="M30" s="11"/>
      <c r="N30">
        <v>0.126</v>
      </c>
    </row>
    <row r="31" spans="2:15" x14ac:dyDescent="0.25">
      <c r="C31">
        <v>50</v>
      </c>
      <c r="D31" s="11">
        <v>0.19800000000000001</v>
      </c>
      <c r="E31" s="11"/>
      <c r="F31" s="11"/>
      <c r="G31" s="11"/>
      <c r="H31">
        <v>0.12</v>
      </c>
      <c r="L31" s="11">
        <v>0.13900000000000001</v>
      </c>
      <c r="M31" s="11"/>
      <c r="N31">
        <v>0.14000000000000001</v>
      </c>
    </row>
    <row r="32" spans="2:15" x14ac:dyDescent="0.25">
      <c r="C32">
        <v>100</v>
      </c>
      <c r="D32" s="11">
        <v>0.17399999999999999</v>
      </c>
      <c r="E32" s="11"/>
      <c r="F32" s="11"/>
      <c r="G32" s="11"/>
      <c r="H32">
        <v>0.114</v>
      </c>
      <c r="L32" s="11">
        <v>0.123</v>
      </c>
      <c r="M32" s="11"/>
      <c r="N32">
        <v>0.126</v>
      </c>
    </row>
    <row r="33" spans="2:17" x14ac:dyDescent="0.25">
      <c r="B33" t="s">
        <v>15</v>
      </c>
      <c r="C33">
        <v>1</v>
      </c>
      <c r="D33" s="11"/>
      <c r="E33" s="11">
        <v>0.44400000000000001</v>
      </c>
      <c r="F33" s="11"/>
      <c r="G33" s="11"/>
      <c r="I33">
        <v>0.13600000000000001</v>
      </c>
      <c r="L33" s="11">
        <v>0.14099999999999999</v>
      </c>
      <c r="M33" s="11"/>
      <c r="N33">
        <v>0.151</v>
      </c>
    </row>
    <row r="34" spans="2:17" x14ac:dyDescent="0.25">
      <c r="C34">
        <v>5</v>
      </c>
      <c r="D34" s="11"/>
      <c r="E34" s="11">
        <v>0.23699999999999999</v>
      </c>
      <c r="F34" s="11"/>
      <c r="G34" s="11"/>
      <c r="I34">
        <v>0.128</v>
      </c>
      <c r="L34" s="11">
        <v>0.109</v>
      </c>
      <c r="M34" s="11"/>
      <c r="N34">
        <v>0.11799999999999999</v>
      </c>
    </row>
    <row r="35" spans="2:17" x14ac:dyDescent="0.25">
      <c r="C35">
        <v>50</v>
      </c>
      <c r="D35" s="11"/>
      <c r="E35" s="11">
        <v>0.111</v>
      </c>
      <c r="F35" s="11"/>
      <c r="G35" s="11"/>
      <c r="I35">
        <v>0.109</v>
      </c>
      <c r="L35" s="11">
        <v>0.189</v>
      </c>
      <c r="M35" s="11"/>
      <c r="N35">
        <v>0.21</v>
      </c>
    </row>
    <row r="36" spans="2:17" x14ac:dyDescent="0.25">
      <c r="C36">
        <v>100</v>
      </c>
      <c r="D36" s="11"/>
      <c r="E36" s="11">
        <v>0.1</v>
      </c>
      <c r="F36" s="11"/>
      <c r="G36" s="11"/>
      <c r="I36">
        <v>9.7000000000000003E-2</v>
      </c>
      <c r="L36" s="11">
        <v>0.11700000000000001</v>
      </c>
      <c r="M36" s="11"/>
      <c r="N36">
        <v>0.10299999999999999</v>
      </c>
    </row>
    <row r="37" spans="2:17" x14ac:dyDescent="0.25">
      <c r="B37" t="s">
        <v>16</v>
      </c>
      <c r="C37">
        <v>1</v>
      </c>
      <c r="D37" s="11"/>
      <c r="E37" s="11"/>
      <c r="F37" s="11">
        <v>0.254</v>
      </c>
      <c r="G37" s="11"/>
      <c r="J37">
        <v>0.128</v>
      </c>
      <c r="L37" s="11"/>
      <c r="M37" s="11">
        <v>0.13300000000000001</v>
      </c>
      <c r="O37">
        <v>0.13700000000000001</v>
      </c>
    </row>
    <row r="38" spans="2:17" x14ac:dyDescent="0.25">
      <c r="C38">
        <v>5</v>
      </c>
      <c r="D38" s="11"/>
      <c r="E38" s="11"/>
      <c r="F38" s="11">
        <v>0.23200000000000001</v>
      </c>
      <c r="G38" s="11"/>
      <c r="J38">
        <v>0.127</v>
      </c>
      <c r="L38" s="11"/>
      <c r="M38" s="11">
        <v>0.159</v>
      </c>
      <c r="O38">
        <v>0.14899999999999999</v>
      </c>
    </row>
    <row r="39" spans="2:17" x14ac:dyDescent="0.25">
      <c r="C39">
        <v>50</v>
      </c>
      <c r="D39" s="11"/>
      <c r="E39" s="11"/>
      <c r="F39" s="11">
        <v>0.21199999999999999</v>
      </c>
      <c r="G39" s="11"/>
      <c r="J39">
        <v>0.128</v>
      </c>
      <c r="L39" s="11"/>
      <c r="M39" s="11">
        <v>0.14899999999999999</v>
      </c>
      <c r="O39">
        <v>0.16700000000000001</v>
      </c>
    </row>
    <row r="40" spans="2:17" x14ac:dyDescent="0.25">
      <c r="C40">
        <v>100</v>
      </c>
      <c r="D40" s="11"/>
      <c r="E40" s="11"/>
      <c r="F40" s="11">
        <v>0.24399999999999999</v>
      </c>
      <c r="G40" s="11"/>
      <c r="J40">
        <v>0.126</v>
      </c>
      <c r="L40" s="11"/>
      <c r="M40" s="11">
        <v>0.13300000000000001</v>
      </c>
      <c r="O40">
        <v>0.15</v>
      </c>
    </row>
    <row r="41" spans="2:17" x14ac:dyDescent="0.25">
      <c r="B41" t="s">
        <v>17</v>
      </c>
      <c r="C41">
        <v>1</v>
      </c>
      <c r="D41" s="11"/>
      <c r="E41" s="11"/>
      <c r="F41" s="11"/>
      <c r="G41" s="11">
        <v>0.35799999999999998</v>
      </c>
      <c r="K41">
        <v>0.13800000000000001</v>
      </c>
      <c r="L41" s="11"/>
      <c r="M41" s="11">
        <v>0.122</v>
      </c>
      <c r="O41">
        <v>0.154</v>
      </c>
    </row>
    <row r="42" spans="2:17" x14ac:dyDescent="0.25">
      <c r="C42">
        <v>5</v>
      </c>
      <c r="D42" s="11"/>
      <c r="E42" s="11"/>
      <c r="F42" s="11"/>
      <c r="G42" s="11">
        <v>0.28599999999999998</v>
      </c>
      <c r="K42">
        <v>0.15</v>
      </c>
      <c r="L42" s="11"/>
      <c r="M42" s="11">
        <v>0.14399999999999999</v>
      </c>
      <c r="O42">
        <v>0.154</v>
      </c>
    </row>
    <row r="43" spans="2:17" x14ac:dyDescent="0.25">
      <c r="C43">
        <v>50</v>
      </c>
      <c r="D43" s="11"/>
      <c r="E43" s="11"/>
      <c r="F43" s="11"/>
      <c r="G43" s="11">
        <v>0.22600000000000001</v>
      </c>
      <c r="K43">
        <v>0.14299999999999999</v>
      </c>
      <c r="L43" s="11"/>
      <c r="M43" s="11">
        <v>0.14599999999999999</v>
      </c>
      <c r="O43">
        <v>0.16400000000000001</v>
      </c>
    </row>
    <row r="44" spans="2:17" x14ac:dyDescent="0.25">
      <c r="C44">
        <v>100</v>
      </c>
      <c r="D44" s="11"/>
      <c r="E44" s="11"/>
      <c r="F44" s="11"/>
      <c r="G44" s="11">
        <v>0.20399999999999999</v>
      </c>
      <c r="K44">
        <v>0.127</v>
      </c>
      <c r="L44" s="11"/>
      <c r="M44" s="11">
        <v>0.11899999999999999</v>
      </c>
      <c r="O44">
        <v>0.13100000000000001</v>
      </c>
    </row>
    <row r="46" spans="2:17" x14ac:dyDescent="0.25">
      <c r="B46" t="s">
        <v>18</v>
      </c>
    </row>
    <row r="48" spans="2:17" x14ac:dyDescent="0.25">
      <c r="D48" s="11"/>
      <c r="E48" s="11" t="s">
        <v>1</v>
      </c>
      <c r="F48" s="11"/>
      <c r="G48" s="11"/>
      <c r="H48" s="16"/>
      <c r="I48" s="16" t="s">
        <v>2</v>
      </c>
      <c r="J48" s="16"/>
      <c r="K48" s="16"/>
      <c r="L48" s="11" t="s">
        <v>3</v>
      </c>
      <c r="M48" s="11"/>
      <c r="N48" s="16" t="s">
        <v>4</v>
      </c>
      <c r="O48" s="16"/>
      <c r="P48" s="14" t="s">
        <v>19</v>
      </c>
      <c r="Q48" t="s">
        <v>20</v>
      </c>
    </row>
    <row r="49" spans="2:17" x14ac:dyDescent="0.25">
      <c r="B49" s="14" t="s">
        <v>9</v>
      </c>
      <c r="C49" s="14"/>
      <c r="D49" s="13">
        <f>D27/0.2915*1000</f>
        <v>566.03773584905673</v>
      </c>
      <c r="E49" s="13">
        <f t="shared" ref="E49:O49" si="10">E27/0.2915*1000</f>
        <v>813.03602058319041</v>
      </c>
      <c r="F49" s="13">
        <f t="shared" si="10"/>
        <v>672.38421955403089</v>
      </c>
      <c r="G49" s="13">
        <f t="shared" si="10"/>
        <v>631.21783876500854</v>
      </c>
      <c r="H49" s="17">
        <f t="shared" si="10"/>
        <v>298.45626072041165</v>
      </c>
      <c r="I49" s="17">
        <f t="shared" si="10"/>
        <v>291.59519725557465</v>
      </c>
      <c r="J49" s="17">
        <f t="shared" si="10"/>
        <v>308.74785591766721</v>
      </c>
      <c r="K49" s="17">
        <f t="shared" si="10"/>
        <v>308.74785591766721</v>
      </c>
      <c r="L49" s="13">
        <f t="shared" si="10"/>
        <v>428.81646655231566</v>
      </c>
      <c r="M49" s="13">
        <f t="shared" si="10"/>
        <v>487.13550600343052</v>
      </c>
      <c r="N49" s="17">
        <f t="shared" si="10"/>
        <v>449.39965694682684</v>
      </c>
      <c r="O49" s="17">
        <f t="shared" si="10"/>
        <v>452.83018867924534</v>
      </c>
      <c r="P49" s="15">
        <f>AVERAGE(D49:O49)</f>
        <v>475.70040022870211</v>
      </c>
      <c r="Q49" s="12">
        <f>_xlfn.STDEV.S(D49:P49)</f>
        <v>160.57877320556204</v>
      </c>
    </row>
    <row r="50" spans="2:17" x14ac:dyDescent="0.25">
      <c r="B50" s="14" t="s">
        <v>10</v>
      </c>
      <c r="C50" s="14"/>
      <c r="D50" s="13">
        <f t="shared" ref="D50:G50" si="11">D28/0.2915*1000</f>
        <v>1152.6586620926244</v>
      </c>
      <c r="E50" s="13">
        <f t="shared" si="11"/>
        <v>898.79931389365368</v>
      </c>
      <c r="F50" s="13">
        <f t="shared" si="11"/>
        <v>1042.8816466552316</v>
      </c>
      <c r="G50" s="13">
        <f t="shared" si="11"/>
        <v>1114.9228130360207</v>
      </c>
      <c r="H50" s="17"/>
      <c r="I50" s="17"/>
      <c r="J50" s="17"/>
      <c r="K50" s="17"/>
      <c r="L50" s="13"/>
      <c r="M50" s="13"/>
      <c r="N50" s="17"/>
      <c r="O50" s="17"/>
      <c r="P50" s="15">
        <f t="shared" ref="P50:P66" si="12">AVERAGE(D50:O50)</f>
        <v>1052.3156089193826</v>
      </c>
      <c r="Q50" s="12">
        <f t="shared" ref="Q50:Q66" si="13">_xlfn.STDEV.S(D50:P50)</f>
        <v>97.011137002225766</v>
      </c>
    </row>
    <row r="51" spans="2:17" x14ac:dyDescent="0.25">
      <c r="B51" s="14" t="s">
        <v>14</v>
      </c>
      <c r="C51" s="14">
        <v>1</v>
      </c>
      <c r="D51" s="13">
        <f t="shared" ref="D51:N51" si="14">D29/0.2915*1000</f>
        <v>710.12006861063469</v>
      </c>
      <c r="E51" s="13"/>
      <c r="F51" s="13"/>
      <c r="G51" s="13"/>
      <c r="H51" s="17">
        <f t="shared" si="14"/>
        <v>473.41337907375652</v>
      </c>
      <c r="I51" s="17"/>
      <c r="J51" s="17"/>
      <c r="K51" s="17"/>
      <c r="L51" s="13">
        <f t="shared" si="14"/>
        <v>463.12178387650096</v>
      </c>
      <c r="M51" s="13"/>
      <c r="N51" s="17">
        <f t="shared" si="14"/>
        <v>480.27444253859358</v>
      </c>
      <c r="O51" s="17"/>
      <c r="P51" s="15">
        <f t="shared" si="12"/>
        <v>531.73241852487149</v>
      </c>
      <c r="Q51" s="12">
        <f t="shared" si="13"/>
        <v>103.17292104166388</v>
      </c>
    </row>
    <row r="52" spans="2:17" x14ac:dyDescent="0.25">
      <c r="B52" s="14"/>
      <c r="C52" s="14">
        <v>5</v>
      </c>
      <c r="D52" s="13"/>
      <c r="E52" s="13"/>
      <c r="F52" s="13"/>
      <c r="G52" s="13"/>
      <c r="H52" s="17">
        <f t="shared" ref="H52:N52" si="15">H30/0.2915*1000</f>
        <v>452.83018867924534</v>
      </c>
      <c r="I52" s="17"/>
      <c r="J52" s="17"/>
      <c r="K52" s="17"/>
      <c r="L52" s="13">
        <f t="shared" si="15"/>
        <v>432.24699828473416</v>
      </c>
      <c r="M52" s="13"/>
      <c r="N52" s="17">
        <f t="shared" si="15"/>
        <v>432.24699828473416</v>
      </c>
      <c r="O52" s="17"/>
      <c r="P52" s="15">
        <f t="shared" si="12"/>
        <v>439.10806174957128</v>
      </c>
      <c r="Q52" s="12">
        <f t="shared" si="13"/>
        <v>9.703009004275108</v>
      </c>
    </row>
    <row r="53" spans="2:17" x14ac:dyDescent="0.25">
      <c r="B53" s="14"/>
      <c r="C53" s="14">
        <v>50</v>
      </c>
      <c r="D53" s="13">
        <f t="shared" ref="D53:N53" si="16">D31/0.2915*1000</f>
        <v>679.24528301886801</v>
      </c>
      <c r="E53" s="13"/>
      <c r="F53" s="13"/>
      <c r="G53" s="13"/>
      <c r="H53" s="17">
        <f t="shared" si="16"/>
        <v>411.66380789022298</v>
      </c>
      <c r="I53" s="17"/>
      <c r="J53" s="17"/>
      <c r="K53" s="17"/>
      <c r="L53" s="13">
        <f t="shared" si="16"/>
        <v>476.84391080617507</v>
      </c>
      <c r="M53" s="13"/>
      <c r="N53" s="17">
        <f t="shared" si="16"/>
        <v>480.27444253859358</v>
      </c>
      <c r="O53" s="17"/>
      <c r="P53" s="15">
        <f t="shared" si="12"/>
        <v>512.00686106346484</v>
      </c>
      <c r="Q53" s="12">
        <f t="shared" si="13"/>
        <v>100.35038310153078</v>
      </c>
    </row>
    <row r="54" spans="2:17" x14ac:dyDescent="0.25">
      <c r="B54" s="14"/>
      <c r="C54" s="14">
        <v>100</v>
      </c>
      <c r="D54" s="13">
        <f t="shared" ref="D54:N54" si="17">D32/0.2915*1000</f>
        <v>596.9125214408233</v>
      </c>
      <c r="E54" s="13"/>
      <c r="F54" s="13"/>
      <c r="G54" s="13"/>
      <c r="H54" s="17">
        <f t="shared" si="17"/>
        <v>391.08061749571186</v>
      </c>
      <c r="I54" s="17"/>
      <c r="J54" s="17"/>
      <c r="K54" s="17"/>
      <c r="L54" s="13">
        <f t="shared" si="17"/>
        <v>421.9554030874786</v>
      </c>
      <c r="M54" s="13"/>
      <c r="N54" s="17">
        <f t="shared" si="17"/>
        <v>432.24699828473416</v>
      </c>
      <c r="O54" s="17"/>
      <c r="P54" s="15">
        <f t="shared" si="12"/>
        <v>460.54888507718698</v>
      </c>
      <c r="Q54" s="12">
        <f t="shared" si="13"/>
        <v>80.173772474525961</v>
      </c>
    </row>
    <row r="55" spans="2:17" x14ac:dyDescent="0.25">
      <c r="B55" s="14" t="s">
        <v>15</v>
      </c>
      <c r="C55" s="14">
        <v>1</v>
      </c>
      <c r="D55" s="13"/>
      <c r="E55" s="13"/>
      <c r="F55" s="13"/>
      <c r="G55" s="13"/>
      <c r="H55" s="17"/>
      <c r="I55" s="17">
        <f t="shared" ref="I55:N55" si="18">I33/0.2915*1000</f>
        <v>466.55231560891946</v>
      </c>
      <c r="J55" s="17"/>
      <c r="K55" s="17"/>
      <c r="L55" s="13">
        <f t="shared" si="18"/>
        <v>483.70497427101202</v>
      </c>
      <c r="M55" s="13"/>
      <c r="N55" s="17">
        <f t="shared" si="18"/>
        <v>518.01029159519726</v>
      </c>
      <c r="O55" s="17"/>
      <c r="P55" s="15">
        <f t="shared" si="12"/>
        <v>489.42252715837623</v>
      </c>
      <c r="Q55" s="12">
        <f t="shared" si="13"/>
        <v>21.393123995276941</v>
      </c>
    </row>
    <row r="56" spans="2:17" x14ac:dyDescent="0.25">
      <c r="B56" s="14"/>
      <c r="C56" s="14">
        <v>5</v>
      </c>
      <c r="D56" s="13"/>
      <c r="E56" s="13">
        <f t="shared" ref="E56:N56" si="19">E34/0.2915*1000</f>
        <v>813.03602058319041</v>
      </c>
      <c r="F56" s="13"/>
      <c r="G56" s="13"/>
      <c r="H56" s="17"/>
      <c r="I56" s="17">
        <f t="shared" si="19"/>
        <v>439.10806174957122</v>
      </c>
      <c r="J56" s="17"/>
      <c r="K56" s="17"/>
      <c r="L56" s="13">
        <f t="shared" si="19"/>
        <v>373.92795883361924</v>
      </c>
      <c r="M56" s="13"/>
      <c r="N56" s="17">
        <f t="shared" si="19"/>
        <v>404.80274442538592</v>
      </c>
      <c r="O56" s="17"/>
      <c r="P56" s="15">
        <f t="shared" si="12"/>
        <v>507.7186963979417</v>
      </c>
      <c r="Q56" s="12">
        <f t="shared" si="13"/>
        <v>177.77636391187909</v>
      </c>
    </row>
    <row r="57" spans="2:17" x14ac:dyDescent="0.25">
      <c r="B57" s="14"/>
      <c r="C57" s="14">
        <v>50</v>
      </c>
      <c r="D57" s="13"/>
      <c r="E57" s="13">
        <f t="shared" ref="E57:N57" si="20">E35/0.2915*1000</f>
        <v>380.7890222984563</v>
      </c>
      <c r="F57" s="13"/>
      <c r="G57" s="13"/>
      <c r="H57" s="17"/>
      <c r="I57" s="17">
        <f t="shared" si="20"/>
        <v>373.92795883361924</v>
      </c>
      <c r="J57" s="17"/>
      <c r="K57" s="17"/>
      <c r="L57" s="13">
        <f t="shared" si="20"/>
        <v>648.37049742710133</v>
      </c>
      <c r="M57" s="13"/>
      <c r="N57" s="17">
        <f t="shared" si="20"/>
        <v>720.41166380789025</v>
      </c>
      <c r="O57" s="17"/>
      <c r="P57" s="15">
        <f t="shared" si="12"/>
        <v>530.87478559176679</v>
      </c>
      <c r="Q57" s="12">
        <f t="shared" si="13"/>
        <v>155.63379555577998</v>
      </c>
    </row>
    <row r="58" spans="2:17" x14ac:dyDescent="0.25">
      <c r="B58" s="14"/>
      <c r="C58" s="14">
        <v>100</v>
      </c>
      <c r="D58" s="13"/>
      <c r="E58" s="13">
        <f t="shared" ref="E58:N58" si="21">E36/0.2915*1000</f>
        <v>343.05317324185251</v>
      </c>
      <c r="F58" s="13"/>
      <c r="G58" s="13"/>
      <c r="H58" s="17"/>
      <c r="I58" s="17">
        <f t="shared" si="21"/>
        <v>332.76157804459694</v>
      </c>
      <c r="J58" s="17"/>
      <c r="K58" s="17"/>
      <c r="L58" s="13">
        <f t="shared" si="21"/>
        <v>401.37221269296748</v>
      </c>
      <c r="M58" s="13"/>
      <c r="N58" s="17">
        <f t="shared" si="21"/>
        <v>353.34476843910807</v>
      </c>
      <c r="O58" s="17"/>
      <c r="P58" s="15">
        <f t="shared" si="12"/>
        <v>357.63293310463126</v>
      </c>
      <c r="Q58" s="12">
        <f t="shared" si="13"/>
        <v>26.280537643301155</v>
      </c>
    </row>
    <row r="59" spans="2:17" x14ac:dyDescent="0.25">
      <c r="B59" s="14" t="s">
        <v>16</v>
      </c>
      <c r="C59" s="14">
        <v>1</v>
      </c>
      <c r="D59" s="13"/>
      <c r="E59" s="13"/>
      <c r="F59" s="13">
        <f t="shared" ref="F59:O59" si="22">F37/0.2915*1000</f>
        <v>871.35506003430544</v>
      </c>
      <c r="G59" s="13"/>
      <c r="H59" s="17"/>
      <c r="I59" s="17"/>
      <c r="J59" s="17">
        <f t="shared" si="22"/>
        <v>439.10806174957122</v>
      </c>
      <c r="K59" s="17"/>
      <c r="L59" s="13"/>
      <c r="M59" s="13">
        <f t="shared" si="22"/>
        <v>456.2607204116639</v>
      </c>
      <c r="N59" s="17"/>
      <c r="O59" s="17">
        <f t="shared" si="22"/>
        <v>469.98284734133802</v>
      </c>
      <c r="P59" s="15">
        <f t="shared" si="12"/>
        <v>559.17667238421961</v>
      </c>
      <c r="Q59" s="12">
        <f t="shared" si="13"/>
        <v>180.56788790628016</v>
      </c>
    </row>
    <row r="60" spans="2:17" x14ac:dyDescent="0.25">
      <c r="B60" s="14"/>
      <c r="C60" s="14">
        <v>5</v>
      </c>
      <c r="D60" s="13"/>
      <c r="E60" s="13"/>
      <c r="F60" s="13">
        <f t="shared" ref="F60:O60" si="23">F38/0.2915*1000</f>
        <v>795.88336192109784</v>
      </c>
      <c r="G60" s="13"/>
      <c r="H60" s="17"/>
      <c r="I60" s="17"/>
      <c r="J60" s="17">
        <f t="shared" si="23"/>
        <v>435.67753001715272</v>
      </c>
      <c r="K60" s="17"/>
      <c r="L60" s="13"/>
      <c r="M60" s="13">
        <f t="shared" si="23"/>
        <v>545.4545454545455</v>
      </c>
      <c r="N60" s="17"/>
      <c r="O60" s="17">
        <f t="shared" si="23"/>
        <v>511.14922813036026</v>
      </c>
      <c r="P60" s="15">
        <f t="shared" si="12"/>
        <v>572.04116638078904</v>
      </c>
      <c r="Q60" s="12">
        <f t="shared" si="13"/>
        <v>135.1989703943691</v>
      </c>
    </row>
    <row r="61" spans="2:17" x14ac:dyDescent="0.25">
      <c r="B61" s="14"/>
      <c r="C61" s="14">
        <v>50</v>
      </c>
      <c r="D61" s="13"/>
      <c r="E61" s="13"/>
      <c r="F61" s="13">
        <f t="shared" ref="F61:O61" si="24">F39/0.2915*1000</f>
        <v>727.27272727272725</v>
      </c>
      <c r="G61" s="13"/>
      <c r="H61" s="17"/>
      <c r="I61" s="17"/>
      <c r="J61" s="17">
        <f t="shared" si="24"/>
        <v>439.10806174957122</v>
      </c>
      <c r="K61" s="17"/>
      <c r="L61" s="13"/>
      <c r="M61" s="13">
        <f t="shared" si="24"/>
        <v>511.14922813036026</v>
      </c>
      <c r="N61" s="17"/>
      <c r="O61" s="17">
        <f t="shared" si="24"/>
        <v>572.89879931389373</v>
      </c>
      <c r="P61" s="15">
        <f t="shared" si="12"/>
        <v>562.60720411663806</v>
      </c>
      <c r="Q61" s="12">
        <f t="shared" si="13"/>
        <v>106.2080657318198</v>
      </c>
    </row>
    <row r="62" spans="2:17" x14ac:dyDescent="0.25">
      <c r="B62" s="14"/>
      <c r="C62" s="14">
        <v>100</v>
      </c>
      <c r="D62" s="13"/>
      <c r="E62" s="13"/>
      <c r="F62" s="13">
        <f t="shared" ref="F62:O62" si="25">F40/0.2915*1000</f>
        <v>837.04974271012009</v>
      </c>
      <c r="G62" s="13"/>
      <c r="H62" s="17"/>
      <c r="I62" s="17"/>
      <c r="J62" s="17">
        <f t="shared" si="25"/>
        <v>432.24699828473416</v>
      </c>
      <c r="K62" s="17"/>
      <c r="L62" s="13"/>
      <c r="M62" s="13">
        <f t="shared" si="25"/>
        <v>456.2607204116639</v>
      </c>
      <c r="N62" s="17"/>
      <c r="O62" s="17">
        <f t="shared" si="25"/>
        <v>514.5797598627787</v>
      </c>
      <c r="P62" s="15">
        <f t="shared" si="12"/>
        <v>560.0343053173242</v>
      </c>
      <c r="Q62" s="12">
        <f t="shared" si="13"/>
        <v>162.71310720038426</v>
      </c>
    </row>
    <row r="63" spans="2:17" x14ac:dyDescent="0.25">
      <c r="B63" s="14" t="s">
        <v>17</v>
      </c>
      <c r="C63" s="14">
        <v>1</v>
      </c>
      <c r="D63" s="13"/>
      <c r="E63" s="13"/>
      <c r="F63" s="13"/>
      <c r="G63" s="13"/>
      <c r="H63" s="17"/>
      <c r="I63" s="17"/>
      <c r="J63" s="17"/>
      <c r="K63" s="17">
        <f t="shared" ref="K63:O63" si="26">K41/0.2915*1000</f>
        <v>473.41337907375652</v>
      </c>
      <c r="L63" s="13"/>
      <c r="M63" s="13">
        <f t="shared" si="26"/>
        <v>418.52487135506004</v>
      </c>
      <c r="N63" s="17"/>
      <c r="O63" s="17">
        <f t="shared" si="26"/>
        <v>528.30188679245282</v>
      </c>
      <c r="P63" s="15">
        <f t="shared" si="12"/>
        <v>473.41337907375646</v>
      </c>
      <c r="Q63" s="12">
        <f t="shared" si="13"/>
        <v>44.816278884540701</v>
      </c>
    </row>
    <row r="64" spans="2:17" x14ac:dyDescent="0.25">
      <c r="B64" s="14"/>
      <c r="C64" s="14">
        <v>5</v>
      </c>
      <c r="D64" s="13"/>
      <c r="E64" s="13"/>
      <c r="F64" s="13"/>
      <c r="G64" s="13"/>
      <c r="H64" s="17"/>
      <c r="I64" s="17"/>
      <c r="J64" s="17"/>
      <c r="K64" s="17">
        <f t="shared" ref="K64:O64" si="27">K42/0.2915*1000</f>
        <v>514.5797598627787</v>
      </c>
      <c r="L64" s="13"/>
      <c r="M64" s="13">
        <f t="shared" si="27"/>
        <v>493.99656946826758</v>
      </c>
      <c r="N64" s="17"/>
      <c r="O64" s="17">
        <f t="shared" si="27"/>
        <v>528.30188679245282</v>
      </c>
      <c r="P64" s="15">
        <f t="shared" si="12"/>
        <v>512.292738707833</v>
      </c>
      <c r="Q64" s="12">
        <f t="shared" si="13"/>
        <v>14.098145232633447</v>
      </c>
    </row>
    <row r="65" spans="2:17" x14ac:dyDescent="0.25">
      <c r="B65" s="14"/>
      <c r="C65" s="14">
        <v>50</v>
      </c>
      <c r="D65" s="13"/>
      <c r="E65" s="13"/>
      <c r="F65" s="13"/>
      <c r="G65" s="13"/>
      <c r="H65" s="17"/>
      <c r="I65" s="17"/>
      <c r="J65" s="17"/>
      <c r="K65" s="17">
        <f t="shared" ref="K65:O65" si="28">K43/0.2915*1000</f>
        <v>490.56603773584908</v>
      </c>
      <c r="L65" s="13"/>
      <c r="M65" s="13">
        <f t="shared" si="28"/>
        <v>500.85763293310458</v>
      </c>
      <c r="N65" s="17"/>
      <c r="O65" s="17">
        <f t="shared" si="28"/>
        <v>562.60720411663806</v>
      </c>
      <c r="P65" s="15">
        <f t="shared" si="12"/>
        <v>518.01029159519726</v>
      </c>
      <c r="Q65" s="12">
        <f t="shared" si="13"/>
        <v>31.81344252314134</v>
      </c>
    </row>
    <row r="66" spans="2:17" x14ac:dyDescent="0.25">
      <c r="B66" s="14"/>
      <c r="C66" s="14">
        <v>100</v>
      </c>
      <c r="D66" s="13"/>
      <c r="E66" s="13"/>
      <c r="F66" s="13"/>
      <c r="G66" s="13"/>
      <c r="H66" s="17"/>
      <c r="I66" s="17"/>
      <c r="J66" s="17"/>
      <c r="K66" s="17">
        <f t="shared" ref="K66:O66" si="29">K44/0.2915*1000</f>
        <v>435.67753001715272</v>
      </c>
      <c r="L66" s="13"/>
      <c r="M66" s="13">
        <f t="shared" si="29"/>
        <v>408.23327615780448</v>
      </c>
      <c r="N66" s="17"/>
      <c r="O66" s="17">
        <f t="shared" si="29"/>
        <v>449.39965694682684</v>
      </c>
      <c r="P66" s="15">
        <f t="shared" si="12"/>
        <v>431.10348770726137</v>
      </c>
      <c r="Q66" s="12">
        <f t="shared" si="13"/>
        <v>17.114499196221598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66"/>
  <sheetViews>
    <sheetView workbookViewId="0">
      <selection activeCell="N77" sqref="N77"/>
    </sheetView>
  </sheetViews>
  <sheetFormatPr defaultRowHeight="15" x14ac:dyDescent="0.25"/>
  <cols>
    <col min="1" max="1" width="4.28515625" customWidth="1"/>
  </cols>
  <sheetData>
    <row r="3" spans="1:20" x14ac:dyDescent="0.25">
      <c r="B3" t="s">
        <v>0</v>
      </c>
    </row>
    <row r="4" spans="1:20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P4" t="s">
        <v>21</v>
      </c>
      <c r="Q4">
        <v>1</v>
      </c>
      <c r="R4">
        <v>2</v>
      </c>
      <c r="S4" t="s">
        <v>12</v>
      </c>
      <c r="T4" t="s">
        <v>13</v>
      </c>
    </row>
    <row r="5" spans="1:20" x14ac:dyDescent="0.25">
      <c r="A5" s="1" t="s">
        <v>1</v>
      </c>
      <c r="B5" s="2">
        <v>9.2999999999999999E-2</v>
      </c>
      <c r="C5" s="3">
        <v>9.4E-2</v>
      </c>
      <c r="D5" s="3">
        <v>0.10100000000000001</v>
      </c>
      <c r="E5" s="3">
        <v>9.5000000000000001E-2</v>
      </c>
      <c r="F5" s="3">
        <v>7.9000000000000001E-2</v>
      </c>
      <c r="G5" s="3">
        <v>8.5000000000000006E-2</v>
      </c>
      <c r="H5" s="3">
        <v>8.6999999999999994E-2</v>
      </c>
      <c r="I5" s="3">
        <v>0.105</v>
      </c>
      <c r="J5" s="3">
        <v>9.0999999999999998E-2</v>
      </c>
      <c r="K5" s="3">
        <v>9.0999999999999998E-2</v>
      </c>
      <c r="L5" s="3">
        <v>9.1999999999999998E-2</v>
      </c>
      <c r="M5" s="4">
        <v>9.9000000000000005E-2</v>
      </c>
      <c r="O5" t="s">
        <v>11</v>
      </c>
      <c r="P5" s="11">
        <v>0</v>
      </c>
      <c r="Q5">
        <v>9.9000000000000005E-2</v>
      </c>
      <c r="R5">
        <v>9.9000000000000005E-2</v>
      </c>
      <c r="S5">
        <f>AVERAGE(Q5:R5)</f>
        <v>9.9000000000000005E-2</v>
      </c>
      <c r="T5">
        <v>0</v>
      </c>
    </row>
    <row r="6" spans="1:20" x14ac:dyDescent="0.25">
      <c r="A6" s="1" t="s">
        <v>2</v>
      </c>
      <c r="B6" s="5">
        <v>9.4E-2</v>
      </c>
      <c r="C6" s="6">
        <v>9.9000000000000005E-2</v>
      </c>
      <c r="D6" s="6">
        <v>9.5000000000000001E-2</v>
      </c>
      <c r="E6" s="6">
        <v>0.129</v>
      </c>
      <c r="F6" s="6">
        <v>0.111</v>
      </c>
      <c r="G6" s="6">
        <v>9.5000000000000001E-2</v>
      </c>
      <c r="H6" s="6">
        <v>0.115</v>
      </c>
      <c r="I6" s="6">
        <v>0.13600000000000001</v>
      </c>
      <c r="J6" s="6">
        <v>0.1</v>
      </c>
      <c r="K6" s="6">
        <v>0.23799999999999999</v>
      </c>
      <c r="L6" s="6">
        <v>0.13300000000000001</v>
      </c>
      <c r="M6" s="7">
        <v>0.114</v>
      </c>
      <c r="P6" s="11">
        <v>0.155</v>
      </c>
      <c r="Q6">
        <v>0.29599999999999999</v>
      </c>
      <c r="R6">
        <v>0.29599999999999999</v>
      </c>
      <c r="S6">
        <f t="shared" ref="S6:S12" si="0">AVERAGE(Q6:R6)</f>
        <v>0.29599999999999999</v>
      </c>
      <c r="T6">
        <f>S6-0.099</f>
        <v>0.19699999999999998</v>
      </c>
    </row>
    <row r="7" spans="1:20" x14ac:dyDescent="0.25">
      <c r="A7" s="1" t="s">
        <v>3</v>
      </c>
      <c r="B7" s="5">
        <v>8.5000000000000006E-2</v>
      </c>
      <c r="C7" s="6">
        <v>8.6999999999999994E-2</v>
      </c>
      <c r="D7" s="6">
        <v>9.4E-2</v>
      </c>
      <c r="E7" s="6">
        <v>0.09</v>
      </c>
      <c r="F7" s="6">
        <v>9.2999999999999999E-2</v>
      </c>
      <c r="G7" s="6">
        <v>0.159</v>
      </c>
      <c r="H7" s="6">
        <v>0.11700000000000001</v>
      </c>
      <c r="I7" s="6">
        <v>9.8000000000000004E-2</v>
      </c>
      <c r="J7" s="6">
        <v>0.34</v>
      </c>
      <c r="K7" s="6">
        <v>0.19700000000000001</v>
      </c>
      <c r="L7" s="6">
        <v>0.19400000000000001</v>
      </c>
      <c r="M7" s="7">
        <v>0.122</v>
      </c>
      <c r="P7" s="11">
        <v>0.3125</v>
      </c>
      <c r="Q7">
        <v>0.39800000000000002</v>
      </c>
      <c r="R7">
        <v>0.39800000000000002</v>
      </c>
      <c r="S7">
        <f t="shared" si="0"/>
        <v>0.39800000000000002</v>
      </c>
      <c r="T7">
        <f t="shared" ref="T7:T12" si="1">S7-0.099</f>
        <v>0.29900000000000004</v>
      </c>
    </row>
    <row r="8" spans="1:20" x14ac:dyDescent="0.25">
      <c r="A8" s="1" t="s">
        <v>4</v>
      </c>
      <c r="B8" s="5">
        <v>9.8000000000000004E-2</v>
      </c>
      <c r="C8" s="6">
        <v>9.1999999999999998E-2</v>
      </c>
      <c r="D8" s="6">
        <v>9.1999999999999998E-2</v>
      </c>
      <c r="E8" s="6">
        <v>9.5000000000000001E-2</v>
      </c>
      <c r="F8" s="6">
        <v>8.4000000000000005E-2</v>
      </c>
      <c r="G8" s="6">
        <v>0.13</v>
      </c>
      <c r="H8" s="6">
        <v>0.114</v>
      </c>
      <c r="I8" s="6">
        <v>8.5000000000000006E-2</v>
      </c>
      <c r="J8" s="6">
        <v>9.5000000000000001E-2</v>
      </c>
      <c r="K8" s="6">
        <v>0.114</v>
      </c>
      <c r="L8" s="6">
        <v>0.38800000000000001</v>
      </c>
      <c r="M8" s="7">
        <v>0.15</v>
      </c>
      <c r="P8" s="11">
        <v>0.625</v>
      </c>
      <c r="Q8">
        <v>0.57299999999999995</v>
      </c>
      <c r="R8">
        <v>0.57299999999999995</v>
      </c>
      <c r="S8">
        <f t="shared" si="0"/>
        <v>0.57299999999999995</v>
      </c>
      <c r="T8">
        <f t="shared" si="1"/>
        <v>0.47399999999999998</v>
      </c>
    </row>
    <row r="9" spans="1:20" x14ac:dyDescent="0.25">
      <c r="A9" s="1" t="s">
        <v>5</v>
      </c>
      <c r="B9" s="5">
        <v>0.10100000000000001</v>
      </c>
      <c r="C9" s="6">
        <v>8.7999999999999995E-2</v>
      </c>
      <c r="D9" s="6">
        <v>0.10100000000000001</v>
      </c>
      <c r="E9" s="6">
        <v>0.13200000000000001</v>
      </c>
      <c r="F9" s="6">
        <v>8.8999999999999996E-2</v>
      </c>
      <c r="G9" s="6">
        <v>9.5000000000000001E-2</v>
      </c>
      <c r="H9" s="6">
        <v>0.13700000000000001</v>
      </c>
      <c r="I9" s="6">
        <v>0.13200000000000001</v>
      </c>
      <c r="J9" s="6">
        <v>0.111</v>
      </c>
      <c r="K9" s="6">
        <v>0.249</v>
      </c>
      <c r="L9" s="6">
        <v>0.16400000000000001</v>
      </c>
      <c r="M9" s="7">
        <v>0.17599999999999999</v>
      </c>
      <c r="P9" s="11">
        <v>1.25</v>
      </c>
      <c r="Q9">
        <v>0.89600000000000002</v>
      </c>
      <c r="R9">
        <v>0.89600000000000002</v>
      </c>
      <c r="S9">
        <f t="shared" si="0"/>
        <v>0.89600000000000002</v>
      </c>
      <c r="T9">
        <f t="shared" si="1"/>
        <v>0.79700000000000004</v>
      </c>
    </row>
    <row r="10" spans="1:20" x14ac:dyDescent="0.25">
      <c r="A10" s="1" t="s">
        <v>6</v>
      </c>
      <c r="B10" s="5">
        <v>0.109</v>
      </c>
      <c r="C10" s="6">
        <v>9.7000000000000003E-2</v>
      </c>
      <c r="D10" s="6">
        <v>0.10100000000000001</v>
      </c>
      <c r="E10" s="6">
        <v>9.2999999999999999E-2</v>
      </c>
      <c r="F10" s="6">
        <v>9.1999999999999998E-2</v>
      </c>
      <c r="G10" s="6">
        <v>9.0999999999999998E-2</v>
      </c>
      <c r="H10" s="6">
        <v>0.115</v>
      </c>
      <c r="I10" s="6">
        <v>0.09</v>
      </c>
      <c r="J10" s="6">
        <v>0.16600000000000001</v>
      </c>
      <c r="K10" s="6">
        <v>0.13600000000000001</v>
      </c>
      <c r="L10" s="6">
        <v>0.17199999999999999</v>
      </c>
      <c r="M10" s="7">
        <v>0.11600000000000001</v>
      </c>
      <c r="P10" s="11">
        <v>2.5</v>
      </c>
      <c r="Q10">
        <v>1.429</v>
      </c>
      <c r="R10">
        <v>1.429</v>
      </c>
      <c r="S10">
        <f t="shared" si="0"/>
        <v>1.429</v>
      </c>
      <c r="T10">
        <f t="shared" si="1"/>
        <v>1.33</v>
      </c>
    </row>
    <row r="11" spans="1:20" x14ac:dyDescent="0.25">
      <c r="A11" s="1" t="s">
        <v>7</v>
      </c>
      <c r="B11" s="5">
        <v>9.2999999999999999E-2</v>
      </c>
      <c r="C11" s="6">
        <v>0.124</v>
      </c>
      <c r="D11" s="6">
        <v>0.10100000000000001</v>
      </c>
      <c r="E11" s="6">
        <v>9.5000000000000001E-2</v>
      </c>
      <c r="F11" s="6">
        <v>9.4E-2</v>
      </c>
      <c r="G11" s="6">
        <v>0.11700000000000001</v>
      </c>
      <c r="H11" s="6">
        <v>0.13100000000000001</v>
      </c>
      <c r="I11" s="6">
        <v>0.10100000000000001</v>
      </c>
      <c r="J11" s="6">
        <v>0.22700000000000001</v>
      </c>
      <c r="K11" s="6">
        <v>9.6000000000000002E-2</v>
      </c>
      <c r="L11" s="6">
        <v>0.114</v>
      </c>
      <c r="M11" s="7">
        <v>0.13400000000000001</v>
      </c>
      <c r="P11" s="11">
        <v>5</v>
      </c>
      <c r="Q11">
        <v>1.954</v>
      </c>
      <c r="R11">
        <v>1.954</v>
      </c>
      <c r="S11">
        <f t="shared" si="0"/>
        <v>1.954</v>
      </c>
      <c r="T11">
        <f t="shared" si="1"/>
        <v>1.855</v>
      </c>
    </row>
    <row r="12" spans="1:20" x14ac:dyDescent="0.25">
      <c r="A12" s="1" t="s">
        <v>8</v>
      </c>
      <c r="B12" s="8">
        <v>0.10299999999999999</v>
      </c>
      <c r="C12" s="9">
        <v>0.10299999999999999</v>
      </c>
      <c r="D12" s="9">
        <v>8.6999999999999994E-2</v>
      </c>
      <c r="E12" s="9">
        <v>0.107</v>
      </c>
      <c r="F12" s="9">
        <v>9.1999999999999998E-2</v>
      </c>
      <c r="G12" s="9">
        <v>9.2999999999999999E-2</v>
      </c>
      <c r="H12" s="9">
        <v>0.13300000000000001</v>
      </c>
      <c r="I12" s="9">
        <v>0.16600000000000001</v>
      </c>
      <c r="J12" s="9">
        <v>0.247</v>
      </c>
      <c r="K12" s="9">
        <v>0.105</v>
      </c>
      <c r="L12" s="9">
        <v>0.13300000000000001</v>
      </c>
      <c r="M12" s="10">
        <v>0.12</v>
      </c>
      <c r="P12" s="11">
        <v>10</v>
      </c>
      <c r="Q12">
        <v>2.5840000000000001</v>
      </c>
      <c r="R12">
        <v>2.5840000000000001</v>
      </c>
      <c r="S12">
        <f t="shared" si="0"/>
        <v>2.5840000000000001</v>
      </c>
      <c r="T12">
        <f t="shared" si="1"/>
        <v>2.4849999999999999</v>
      </c>
    </row>
    <row r="15" spans="1:20" x14ac:dyDescent="0.25">
      <c r="B15" t="s">
        <v>13</v>
      </c>
    </row>
    <row r="17" spans="2:19" x14ac:dyDescent="0.25">
      <c r="B17" s="11">
        <f>B5</f>
        <v>9.2999999999999999E-2</v>
      </c>
      <c r="C17" s="11">
        <f t="shared" ref="C17:M17" si="2">C5</f>
        <v>9.4E-2</v>
      </c>
      <c r="D17" s="11">
        <f t="shared" si="2"/>
        <v>0.10100000000000001</v>
      </c>
      <c r="E17" s="16">
        <f t="shared" si="2"/>
        <v>9.5000000000000001E-2</v>
      </c>
      <c r="F17" s="16">
        <f t="shared" si="2"/>
        <v>7.9000000000000001E-2</v>
      </c>
      <c r="G17" s="16">
        <f t="shared" si="2"/>
        <v>8.5000000000000006E-2</v>
      </c>
      <c r="H17" s="11">
        <f t="shared" si="2"/>
        <v>8.6999999999999994E-2</v>
      </c>
      <c r="I17" s="11">
        <f t="shared" si="2"/>
        <v>0.105</v>
      </c>
      <c r="J17" s="11">
        <f t="shared" si="2"/>
        <v>9.0999999999999998E-2</v>
      </c>
      <c r="K17" s="16">
        <f t="shared" si="2"/>
        <v>9.0999999999999998E-2</v>
      </c>
      <c r="L17" s="16">
        <f t="shared" si="2"/>
        <v>9.1999999999999998E-2</v>
      </c>
      <c r="M17" s="16">
        <f t="shared" si="2"/>
        <v>9.9000000000000005E-2</v>
      </c>
    </row>
    <row r="18" spans="2:19" x14ac:dyDescent="0.25">
      <c r="B18" s="11">
        <f t="shared" ref="B18:M24" si="3">B6</f>
        <v>9.4E-2</v>
      </c>
      <c r="C18" s="11">
        <f t="shared" si="3"/>
        <v>9.9000000000000005E-2</v>
      </c>
      <c r="D18" s="11">
        <f t="shared" si="3"/>
        <v>9.5000000000000001E-2</v>
      </c>
      <c r="E18" s="16">
        <f t="shared" si="3"/>
        <v>0.129</v>
      </c>
      <c r="F18" s="16">
        <f t="shared" si="3"/>
        <v>0.111</v>
      </c>
      <c r="G18" s="16">
        <f t="shared" si="3"/>
        <v>9.5000000000000001E-2</v>
      </c>
      <c r="H18" s="11">
        <f t="shared" si="3"/>
        <v>0.115</v>
      </c>
      <c r="I18" s="11">
        <f t="shared" si="3"/>
        <v>0.13600000000000001</v>
      </c>
      <c r="J18" s="11">
        <f t="shared" si="3"/>
        <v>0.1</v>
      </c>
      <c r="K18" s="16">
        <f t="shared" si="3"/>
        <v>0.23799999999999999</v>
      </c>
      <c r="L18" s="16">
        <f t="shared" si="3"/>
        <v>0.13300000000000001</v>
      </c>
      <c r="M18" s="16">
        <f t="shared" si="3"/>
        <v>0.114</v>
      </c>
    </row>
    <row r="19" spans="2:19" x14ac:dyDescent="0.25">
      <c r="B19" s="11">
        <f t="shared" si="3"/>
        <v>8.5000000000000006E-2</v>
      </c>
      <c r="C19" s="11">
        <f t="shared" si="3"/>
        <v>8.6999999999999994E-2</v>
      </c>
      <c r="D19" s="11">
        <f t="shared" si="3"/>
        <v>9.4E-2</v>
      </c>
      <c r="E19" s="16">
        <f t="shared" si="3"/>
        <v>0.09</v>
      </c>
      <c r="F19" s="16">
        <f t="shared" si="3"/>
        <v>9.2999999999999999E-2</v>
      </c>
      <c r="G19" s="16">
        <f t="shared" si="3"/>
        <v>0.159</v>
      </c>
      <c r="H19" s="11">
        <f t="shared" si="3"/>
        <v>0.11700000000000001</v>
      </c>
      <c r="I19" s="11">
        <f t="shared" si="3"/>
        <v>9.8000000000000004E-2</v>
      </c>
      <c r="J19" s="11">
        <f t="shared" si="3"/>
        <v>0.34</v>
      </c>
      <c r="K19" s="16">
        <f t="shared" si="3"/>
        <v>0.19700000000000001</v>
      </c>
      <c r="L19" s="16">
        <f t="shared" si="3"/>
        <v>0.19400000000000001</v>
      </c>
      <c r="M19" s="16">
        <f t="shared" si="3"/>
        <v>0.122</v>
      </c>
    </row>
    <row r="20" spans="2:19" x14ac:dyDescent="0.25">
      <c r="B20" s="11">
        <f t="shared" si="3"/>
        <v>9.8000000000000004E-2</v>
      </c>
      <c r="C20" s="11">
        <f t="shared" si="3"/>
        <v>9.1999999999999998E-2</v>
      </c>
      <c r="D20" s="11">
        <f t="shared" si="3"/>
        <v>9.1999999999999998E-2</v>
      </c>
      <c r="E20" s="16">
        <f t="shared" si="3"/>
        <v>9.5000000000000001E-2</v>
      </c>
      <c r="F20" s="16">
        <f t="shared" si="3"/>
        <v>8.4000000000000005E-2</v>
      </c>
      <c r="G20" s="16">
        <f t="shared" si="3"/>
        <v>0.13</v>
      </c>
      <c r="H20" s="11">
        <f t="shared" si="3"/>
        <v>0.114</v>
      </c>
      <c r="I20" s="11">
        <f t="shared" si="3"/>
        <v>8.5000000000000006E-2</v>
      </c>
      <c r="J20" s="11">
        <f t="shared" si="3"/>
        <v>9.5000000000000001E-2</v>
      </c>
      <c r="K20" s="16">
        <f t="shared" si="3"/>
        <v>0.114</v>
      </c>
      <c r="L20" s="16">
        <f t="shared" si="3"/>
        <v>0.38800000000000001</v>
      </c>
      <c r="M20" s="16">
        <f t="shared" si="3"/>
        <v>0.15</v>
      </c>
    </row>
    <row r="21" spans="2:19" x14ac:dyDescent="0.25">
      <c r="B21" s="11">
        <f t="shared" si="3"/>
        <v>0.10100000000000001</v>
      </c>
      <c r="C21" s="11">
        <f t="shared" si="3"/>
        <v>8.7999999999999995E-2</v>
      </c>
      <c r="D21" s="11">
        <f t="shared" si="3"/>
        <v>0.10100000000000001</v>
      </c>
      <c r="E21" s="16">
        <f t="shared" si="3"/>
        <v>0.13200000000000001</v>
      </c>
      <c r="F21" s="16">
        <f t="shared" si="3"/>
        <v>8.8999999999999996E-2</v>
      </c>
      <c r="G21" s="16">
        <f t="shared" si="3"/>
        <v>9.5000000000000001E-2</v>
      </c>
      <c r="H21" s="11">
        <f t="shared" si="3"/>
        <v>0.13700000000000001</v>
      </c>
      <c r="I21" s="11">
        <f t="shared" si="3"/>
        <v>0.13200000000000001</v>
      </c>
      <c r="J21" s="11">
        <f t="shared" si="3"/>
        <v>0.111</v>
      </c>
      <c r="K21" s="16">
        <f t="shared" si="3"/>
        <v>0.249</v>
      </c>
      <c r="L21" s="16">
        <f t="shared" si="3"/>
        <v>0.16400000000000001</v>
      </c>
      <c r="M21" s="16">
        <f t="shared" si="3"/>
        <v>0.17599999999999999</v>
      </c>
    </row>
    <row r="22" spans="2:19" x14ac:dyDescent="0.25">
      <c r="B22" s="11">
        <f t="shared" si="3"/>
        <v>0.109</v>
      </c>
      <c r="C22" s="11">
        <f t="shared" si="3"/>
        <v>9.7000000000000003E-2</v>
      </c>
      <c r="D22" s="11">
        <f t="shared" si="3"/>
        <v>0.10100000000000001</v>
      </c>
      <c r="E22" s="16">
        <f t="shared" si="3"/>
        <v>9.2999999999999999E-2</v>
      </c>
      <c r="F22" s="16">
        <f t="shared" si="3"/>
        <v>9.1999999999999998E-2</v>
      </c>
      <c r="G22" s="16">
        <f t="shared" si="3"/>
        <v>9.0999999999999998E-2</v>
      </c>
      <c r="H22" s="11">
        <f t="shared" si="3"/>
        <v>0.115</v>
      </c>
      <c r="I22" s="11">
        <f t="shared" si="3"/>
        <v>0.09</v>
      </c>
      <c r="J22" s="11">
        <f t="shared" si="3"/>
        <v>0.16600000000000001</v>
      </c>
      <c r="K22" s="16">
        <f t="shared" si="3"/>
        <v>0.13600000000000001</v>
      </c>
      <c r="L22" s="16">
        <f t="shared" si="3"/>
        <v>0.17199999999999999</v>
      </c>
      <c r="M22" s="16">
        <f t="shared" si="3"/>
        <v>0.11600000000000001</v>
      </c>
    </row>
    <row r="23" spans="2:19" x14ac:dyDescent="0.25">
      <c r="B23" s="11">
        <f t="shared" si="3"/>
        <v>9.2999999999999999E-2</v>
      </c>
      <c r="C23" s="11">
        <f t="shared" si="3"/>
        <v>0.124</v>
      </c>
      <c r="D23" s="11">
        <f t="shared" si="3"/>
        <v>0.10100000000000001</v>
      </c>
      <c r="E23" s="16">
        <f t="shared" si="3"/>
        <v>9.5000000000000001E-2</v>
      </c>
      <c r="F23" s="16">
        <f t="shared" si="3"/>
        <v>9.4E-2</v>
      </c>
      <c r="G23" s="16">
        <f t="shared" si="3"/>
        <v>0.11700000000000001</v>
      </c>
      <c r="H23" s="11">
        <f t="shared" si="3"/>
        <v>0.13100000000000001</v>
      </c>
      <c r="I23" s="11">
        <f t="shared" si="3"/>
        <v>0.10100000000000001</v>
      </c>
      <c r="J23" s="11">
        <f t="shared" si="3"/>
        <v>0.22700000000000001</v>
      </c>
      <c r="K23" s="16">
        <f t="shared" si="3"/>
        <v>9.6000000000000002E-2</v>
      </c>
      <c r="L23" s="16">
        <f t="shared" si="3"/>
        <v>0.114</v>
      </c>
      <c r="M23" s="16">
        <f t="shared" si="3"/>
        <v>0.13400000000000001</v>
      </c>
    </row>
    <row r="24" spans="2:19" x14ac:dyDescent="0.25">
      <c r="B24" s="11">
        <f t="shared" si="3"/>
        <v>0.10299999999999999</v>
      </c>
      <c r="C24" s="11">
        <f t="shared" si="3"/>
        <v>0.10299999999999999</v>
      </c>
      <c r="D24" s="11">
        <f t="shared" si="3"/>
        <v>8.6999999999999994E-2</v>
      </c>
      <c r="E24" s="16">
        <f t="shared" si="3"/>
        <v>0.107</v>
      </c>
      <c r="F24" s="16">
        <f t="shared" si="3"/>
        <v>9.1999999999999998E-2</v>
      </c>
      <c r="G24" s="16">
        <f t="shared" si="3"/>
        <v>9.2999999999999999E-2</v>
      </c>
      <c r="H24" s="11">
        <f t="shared" si="3"/>
        <v>0.13300000000000001</v>
      </c>
      <c r="I24" s="11">
        <f t="shared" si="3"/>
        <v>0.16600000000000001</v>
      </c>
      <c r="J24" s="11">
        <f t="shared" si="3"/>
        <v>0.247</v>
      </c>
      <c r="K24" s="16">
        <f t="shared" si="3"/>
        <v>0.105</v>
      </c>
      <c r="L24" s="16">
        <f t="shared" si="3"/>
        <v>0.13300000000000001</v>
      </c>
      <c r="M24" s="16">
        <f t="shared" si="3"/>
        <v>0.12</v>
      </c>
    </row>
    <row r="26" spans="2:19" x14ac:dyDescent="0.25">
      <c r="E26" t="s">
        <v>1</v>
      </c>
      <c r="I26" t="s">
        <v>2</v>
      </c>
      <c r="L26" t="s">
        <v>3</v>
      </c>
      <c r="P26" t="s">
        <v>4</v>
      </c>
    </row>
    <row r="27" spans="2:19" x14ac:dyDescent="0.25">
      <c r="B27" t="s">
        <v>9</v>
      </c>
      <c r="D27" s="11">
        <v>9.2999999999999999E-2</v>
      </c>
      <c r="E27" s="11">
        <v>9.2999999999999999E-2</v>
      </c>
      <c r="F27" s="11">
        <v>8.7999999999999995E-2</v>
      </c>
      <c r="G27" s="11">
        <v>9.4E-2</v>
      </c>
      <c r="H27">
        <v>9.5000000000000001E-2</v>
      </c>
      <c r="I27">
        <v>9.5000000000000001E-2</v>
      </c>
      <c r="J27">
        <v>8.8999999999999996E-2</v>
      </c>
      <c r="K27">
        <v>0.159</v>
      </c>
      <c r="L27" s="11">
        <v>8.6999999999999994E-2</v>
      </c>
      <c r="M27" s="11">
        <v>0.13100000000000001</v>
      </c>
      <c r="N27" s="11">
        <v>0.13200000000000001</v>
      </c>
      <c r="O27" s="11">
        <v>0.34</v>
      </c>
      <c r="P27" s="16">
        <v>9.0999999999999998E-2</v>
      </c>
      <c r="Q27" s="16">
        <v>9.6000000000000002E-2</v>
      </c>
      <c r="R27">
        <v>0.16400000000000001</v>
      </c>
      <c r="S27">
        <v>0.122</v>
      </c>
    </row>
    <row r="28" spans="2:19" x14ac:dyDescent="0.25">
      <c r="B28" t="s">
        <v>10</v>
      </c>
      <c r="D28" s="11">
        <v>9.4E-2</v>
      </c>
      <c r="E28" s="11">
        <v>0.10299999999999999</v>
      </c>
      <c r="F28" s="11">
        <v>9.7000000000000003E-2</v>
      </c>
      <c r="G28" s="11">
        <v>9.1999999999999998E-2</v>
      </c>
      <c r="H28">
        <v>0.129</v>
      </c>
      <c r="I28">
        <v>0.107</v>
      </c>
      <c r="J28">
        <v>9.1999999999999998E-2</v>
      </c>
      <c r="K28">
        <v>0.13</v>
      </c>
      <c r="L28" s="11">
        <v>0.115</v>
      </c>
      <c r="M28" s="11">
        <v>0.13300000000000001</v>
      </c>
      <c r="N28" s="11">
        <v>0.09</v>
      </c>
      <c r="O28" s="11">
        <v>9.5000000000000001E-2</v>
      </c>
      <c r="P28" s="16">
        <v>0.23799999999999999</v>
      </c>
      <c r="Q28" s="16">
        <v>0.105</v>
      </c>
      <c r="R28">
        <v>0.17199999999999999</v>
      </c>
      <c r="S28">
        <v>0.15</v>
      </c>
    </row>
    <row r="29" spans="2:19" x14ac:dyDescent="0.25">
      <c r="B29" t="s">
        <v>14</v>
      </c>
      <c r="C29">
        <v>1</v>
      </c>
      <c r="D29" s="11">
        <v>8.5000000000000006E-2</v>
      </c>
      <c r="E29" s="11"/>
      <c r="F29" s="11"/>
      <c r="G29" s="11"/>
      <c r="H29">
        <v>0.09</v>
      </c>
      <c r="L29" s="11">
        <v>0.11700000000000001</v>
      </c>
      <c r="M29" s="11"/>
      <c r="N29" s="11"/>
      <c r="O29" s="11"/>
      <c r="P29" s="16">
        <v>0.19700000000000001</v>
      </c>
      <c r="Q29" s="16"/>
    </row>
    <row r="30" spans="2:19" x14ac:dyDescent="0.25">
      <c r="C30">
        <v>5</v>
      </c>
      <c r="D30" s="11">
        <v>9.8000000000000004E-2</v>
      </c>
      <c r="E30" s="11"/>
      <c r="F30" s="11"/>
      <c r="G30" s="11"/>
      <c r="H30">
        <v>9.5000000000000001E-2</v>
      </c>
      <c r="L30" s="11">
        <v>0.114</v>
      </c>
      <c r="M30" s="11"/>
      <c r="N30" s="11"/>
      <c r="O30" s="11"/>
      <c r="P30" s="16">
        <v>0.114</v>
      </c>
      <c r="Q30" s="16"/>
    </row>
    <row r="31" spans="2:19" x14ac:dyDescent="0.25">
      <c r="C31">
        <v>50</v>
      </c>
      <c r="D31" s="11">
        <v>0.10100000000000001</v>
      </c>
      <c r="E31" s="11"/>
      <c r="F31" s="11"/>
      <c r="G31" s="11"/>
      <c r="H31">
        <v>0.13200000000000001</v>
      </c>
      <c r="L31" s="11">
        <v>0.13700000000000001</v>
      </c>
      <c r="M31" s="11"/>
      <c r="N31" s="11"/>
      <c r="O31" s="11"/>
      <c r="P31" s="16">
        <v>0.249</v>
      </c>
      <c r="Q31" s="16"/>
    </row>
    <row r="32" spans="2:19" x14ac:dyDescent="0.25">
      <c r="C32">
        <v>100</v>
      </c>
      <c r="D32" s="11">
        <v>0.109</v>
      </c>
      <c r="E32" s="11"/>
      <c r="F32" s="11"/>
      <c r="G32" s="11"/>
      <c r="H32">
        <v>9.2999999999999999E-2</v>
      </c>
      <c r="L32" s="11">
        <v>0.115</v>
      </c>
      <c r="M32" s="11"/>
      <c r="N32" s="11"/>
      <c r="O32" s="11"/>
      <c r="P32" s="16">
        <v>0.13600000000000001</v>
      </c>
      <c r="Q32" s="16"/>
    </row>
    <row r="33" spans="2:21" x14ac:dyDescent="0.25">
      <c r="B33" t="s">
        <v>15</v>
      </c>
      <c r="C33">
        <v>1</v>
      </c>
      <c r="D33" s="11"/>
      <c r="E33" s="11">
        <v>9.4E-2</v>
      </c>
      <c r="F33" s="11"/>
      <c r="G33" s="11"/>
      <c r="I33">
        <v>7.9000000000000001E-2</v>
      </c>
      <c r="L33" s="11"/>
      <c r="M33" s="11">
        <v>0.105</v>
      </c>
      <c r="N33" s="11"/>
      <c r="O33" s="11"/>
      <c r="P33" s="16"/>
      <c r="Q33" s="16">
        <v>9.1999999999999998E-2</v>
      </c>
    </row>
    <row r="34" spans="2:21" x14ac:dyDescent="0.25">
      <c r="C34">
        <v>5</v>
      </c>
      <c r="D34" s="11"/>
      <c r="E34" s="11">
        <v>9.9000000000000005E-2</v>
      </c>
      <c r="F34" s="11"/>
      <c r="G34" s="11"/>
      <c r="I34">
        <v>0.111</v>
      </c>
      <c r="L34" s="11"/>
      <c r="M34" s="11">
        <v>0.13600000000000001</v>
      </c>
      <c r="N34" s="11"/>
      <c r="O34" s="11"/>
      <c r="P34" s="16"/>
      <c r="Q34" s="16">
        <v>0.13300000000000001</v>
      </c>
    </row>
    <row r="35" spans="2:21" x14ac:dyDescent="0.25">
      <c r="C35">
        <v>50</v>
      </c>
      <c r="D35" s="11"/>
      <c r="E35" s="11">
        <v>8.6999999999999994E-2</v>
      </c>
      <c r="F35" s="11"/>
      <c r="G35" s="11"/>
      <c r="I35">
        <v>9.2999999999999999E-2</v>
      </c>
      <c r="L35" s="11"/>
      <c r="M35" s="11">
        <v>9.8000000000000004E-2</v>
      </c>
      <c r="N35" s="11"/>
      <c r="O35" s="11"/>
      <c r="P35" s="16"/>
      <c r="Q35" s="16">
        <v>0.19400000000000001</v>
      </c>
    </row>
    <row r="36" spans="2:21" x14ac:dyDescent="0.25">
      <c r="C36">
        <v>100</v>
      </c>
      <c r="D36" s="11"/>
      <c r="E36" s="11">
        <v>9.1999999999999998E-2</v>
      </c>
      <c r="F36" s="11"/>
      <c r="G36" s="11"/>
      <c r="I36">
        <v>8.4000000000000005E-2</v>
      </c>
      <c r="L36" s="11"/>
      <c r="M36" s="11">
        <v>8.5000000000000006E-2</v>
      </c>
      <c r="N36" s="11"/>
      <c r="O36" s="11"/>
      <c r="P36" s="16"/>
      <c r="Q36" s="16">
        <v>0.38800000000000001</v>
      </c>
    </row>
    <row r="37" spans="2:21" x14ac:dyDescent="0.25">
      <c r="B37" t="s">
        <v>16</v>
      </c>
      <c r="C37">
        <v>1</v>
      </c>
      <c r="D37" s="11"/>
      <c r="E37" s="11"/>
      <c r="F37" s="11">
        <v>0.124</v>
      </c>
      <c r="G37" s="11"/>
      <c r="J37">
        <v>9.4E-2</v>
      </c>
      <c r="L37" s="11"/>
      <c r="M37" s="11"/>
      <c r="N37" s="11">
        <v>0.10100000000000001</v>
      </c>
      <c r="O37" s="11"/>
      <c r="P37" s="16"/>
      <c r="Q37" s="16"/>
      <c r="R37">
        <v>0.114</v>
      </c>
    </row>
    <row r="38" spans="2:21" x14ac:dyDescent="0.25">
      <c r="C38">
        <v>5</v>
      </c>
      <c r="D38" s="11"/>
      <c r="E38" s="11"/>
      <c r="F38" s="11">
        <v>0.10299999999999999</v>
      </c>
      <c r="G38" s="11"/>
      <c r="J38">
        <v>9.1999999999999998E-2</v>
      </c>
      <c r="L38" s="11"/>
      <c r="M38" s="11"/>
      <c r="N38" s="11">
        <v>0.16600000000000001</v>
      </c>
      <c r="O38" s="11"/>
      <c r="P38" s="16"/>
      <c r="Q38" s="16"/>
      <c r="R38">
        <v>0.13300000000000001</v>
      </c>
    </row>
    <row r="39" spans="2:21" x14ac:dyDescent="0.25">
      <c r="C39">
        <v>50</v>
      </c>
      <c r="D39" s="11"/>
      <c r="E39" s="11"/>
      <c r="F39" s="11">
        <v>0.10100000000000001</v>
      </c>
      <c r="G39" s="11"/>
      <c r="J39">
        <v>8.5000000000000006E-2</v>
      </c>
      <c r="L39" s="11"/>
      <c r="M39" s="11"/>
      <c r="N39" s="11">
        <v>9.0999999999999998E-2</v>
      </c>
      <c r="O39" s="11"/>
      <c r="P39" s="16"/>
      <c r="Q39" s="16"/>
      <c r="R39">
        <v>9.9000000000000005E-2</v>
      </c>
    </row>
    <row r="40" spans="2:21" x14ac:dyDescent="0.25">
      <c r="C40">
        <v>100</v>
      </c>
      <c r="D40" s="11"/>
      <c r="E40" s="11"/>
      <c r="F40" s="11">
        <v>9.5000000000000001E-2</v>
      </c>
      <c r="G40" s="11"/>
      <c r="J40">
        <v>9.5000000000000001E-2</v>
      </c>
      <c r="L40" s="11"/>
      <c r="M40" s="11"/>
      <c r="N40" s="11">
        <v>0.1</v>
      </c>
      <c r="O40" s="11"/>
      <c r="P40" s="16"/>
      <c r="Q40" s="16"/>
      <c r="R40">
        <v>0.114</v>
      </c>
    </row>
    <row r="41" spans="2:21" x14ac:dyDescent="0.25">
      <c r="B41" t="s">
        <v>17</v>
      </c>
      <c r="C41">
        <v>1</v>
      </c>
      <c r="D41" s="11"/>
      <c r="E41" s="11"/>
      <c r="F41" s="11"/>
      <c r="G41" s="11">
        <v>0.10100000000000001</v>
      </c>
      <c r="K41">
        <v>9.5000000000000001E-2</v>
      </c>
      <c r="L41" s="11"/>
      <c r="M41" s="11"/>
      <c r="N41" s="11"/>
      <c r="O41" s="11">
        <v>0.111</v>
      </c>
      <c r="P41" s="16"/>
      <c r="Q41" s="16"/>
      <c r="S41">
        <v>0.17599999999999999</v>
      </c>
    </row>
    <row r="42" spans="2:21" x14ac:dyDescent="0.25">
      <c r="C42">
        <v>5</v>
      </c>
      <c r="D42" s="11"/>
      <c r="E42" s="11"/>
      <c r="F42" s="11"/>
      <c r="G42" s="11">
        <v>0.10100000000000001</v>
      </c>
      <c r="K42">
        <v>9.0999999999999998E-2</v>
      </c>
      <c r="L42" s="11"/>
      <c r="M42" s="11"/>
      <c r="N42" s="11"/>
      <c r="O42" s="11">
        <v>0.16600000000000001</v>
      </c>
      <c r="P42" s="16"/>
      <c r="Q42" s="16"/>
      <c r="S42">
        <v>0.11600000000000001</v>
      </c>
    </row>
    <row r="43" spans="2:21" x14ac:dyDescent="0.25">
      <c r="C43">
        <v>50</v>
      </c>
      <c r="D43" s="11"/>
      <c r="E43" s="11"/>
      <c r="F43" s="11"/>
      <c r="G43" s="11">
        <v>0.10100000000000001</v>
      </c>
      <c r="K43">
        <v>0.11700000000000001</v>
      </c>
      <c r="L43" s="11"/>
      <c r="M43" s="11"/>
      <c r="N43" s="11"/>
      <c r="O43" s="11">
        <v>0.22700000000000001</v>
      </c>
      <c r="P43" s="16"/>
      <c r="Q43" s="16"/>
      <c r="S43">
        <v>0.13400000000000001</v>
      </c>
    </row>
    <row r="44" spans="2:21" x14ac:dyDescent="0.25">
      <c r="C44">
        <v>100</v>
      </c>
      <c r="D44" s="11"/>
      <c r="E44" s="11"/>
      <c r="F44" s="11"/>
      <c r="G44" s="11">
        <v>8.6999999999999994E-2</v>
      </c>
      <c r="K44">
        <v>9.2999999999999999E-2</v>
      </c>
      <c r="L44" s="11"/>
      <c r="M44" s="11"/>
      <c r="N44" s="11"/>
      <c r="O44" s="11">
        <v>0.247</v>
      </c>
      <c r="P44" s="16"/>
      <c r="Q44" s="16"/>
      <c r="S44">
        <v>0.12</v>
      </c>
    </row>
    <row r="46" spans="2:21" x14ac:dyDescent="0.25">
      <c r="B46" t="s">
        <v>18</v>
      </c>
    </row>
    <row r="48" spans="2:21" x14ac:dyDescent="0.25">
      <c r="D48" s="11"/>
      <c r="E48" s="11" t="s">
        <v>1</v>
      </c>
      <c r="F48" s="11"/>
      <c r="G48" s="11"/>
      <c r="H48" s="16"/>
      <c r="I48" s="16" t="s">
        <v>2</v>
      </c>
      <c r="J48" s="16"/>
      <c r="K48" s="16"/>
      <c r="L48" s="11" t="s">
        <v>3</v>
      </c>
      <c r="M48" s="11"/>
      <c r="N48" s="11"/>
      <c r="O48" s="11"/>
      <c r="P48" s="16" t="s">
        <v>4</v>
      </c>
      <c r="Q48" s="16"/>
      <c r="R48" s="16"/>
      <c r="S48" s="16"/>
      <c r="T48" s="14" t="s">
        <v>19</v>
      </c>
      <c r="U48" t="s">
        <v>20</v>
      </c>
    </row>
    <row r="49" spans="2:21" x14ac:dyDescent="0.25">
      <c r="B49" s="14" t="s">
        <v>9</v>
      </c>
      <c r="C49" s="14"/>
      <c r="D49" s="13">
        <f>D27/0.2915*1000</f>
        <v>319.03945111492283</v>
      </c>
      <c r="E49" s="13">
        <f t="shared" ref="E49:Q49" si="4">E27/0.2915*1000</f>
        <v>319.03945111492283</v>
      </c>
      <c r="F49" s="13">
        <f t="shared" si="4"/>
        <v>301.88679245283015</v>
      </c>
      <c r="G49" s="13">
        <f t="shared" si="4"/>
        <v>322.46998284734133</v>
      </c>
      <c r="H49" s="17">
        <f t="shared" si="4"/>
        <v>325.90051457975989</v>
      </c>
      <c r="I49" s="17">
        <f t="shared" si="4"/>
        <v>325.90051457975989</v>
      </c>
      <c r="J49" s="17">
        <f t="shared" si="4"/>
        <v>305.31732418524871</v>
      </c>
      <c r="K49" s="17"/>
      <c r="L49" s="13">
        <f t="shared" si="4"/>
        <v>298.45626072041165</v>
      </c>
      <c r="M49" s="13"/>
      <c r="N49" s="13"/>
      <c r="O49" s="13"/>
      <c r="P49" s="17">
        <f t="shared" si="4"/>
        <v>312.17838765008577</v>
      </c>
      <c r="Q49" s="17">
        <f t="shared" si="4"/>
        <v>329.33104631217839</v>
      </c>
      <c r="R49" s="17"/>
      <c r="S49" s="17"/>
      <c r="T49" s="15">
        <f t="shared" ref="T49:T66" si="5">AVERAGE(D49:Q49)</f>
        <v>315.95197255574612</v>
      </c>
      <c r="U49" s="12">
        <f t="shared" ref="U49:U66" si="6">_xlfn.STDEV.S(D49:T49)</f>
        <v>10.342925167534377</v>
      </c>
    </row>
    <row r="50" spans="2:21" x14ac:dyDescent="0.25">
      <c r="B50" s="14" t="s">
        <v>10</v>
      </c>
      <c r="C50" s="14"/>
      <c r="D50" s="13">
        <f t="shared" ref="D50:S50" si="7">D28/0.2915*1000</f>
        <v>322.46998284734133</v>
      </c>
      <c r="E50" s="13">
        <f t="shared" si="7"/>
        <v>353.34476843910807</v>
      </c>
      <c r="F50" s="13">
        <f t="shared" si="7"/>
        <v>332.76157804459694</v>
      </c>
      <c r="G50" s="13">
        <f t="shared" si="7"/>
        <v>315.60891938250427</v>
      </c>
      <c r="H50" s="17">
        <f t="shared" si="7"/>
        <v>442.53859348198978</v>
      </c>
      <c r="I50" s="17">
        <f t="shared" si="7"/>
        <v>367.06689536878218</v>
      </c>
      <c r="J50" s="17">
        <f t="shared" si="7"/>
        <v>315.60891938250427</v>
      </c>
      <c r="K50" s="17">
        <f t="shared" si="7"/>
        <v>445.96912521440828</v>
      </c>
      <c r="L50" s="13">
        <f t="shared" si="7"/>
        <v>394.51114922813042</v>
      </c>
      <c r="M50" s="13">
        <f t="shared" si="7"/>
        <v>456.2607204116639</v>
      </c>
      <c r="N50" s="13">
        <f t="shared" si="7"/>
        <v>308.74785591766721</v>
      </c>
      <c r="O50" s="13">
        <f t="shared" si="7"/>
        <v>325.90051457975989</v>
      </c>
      <c r="P50" s="17">
        <f t="shared" si="7"/>
        <v>816.46655231560896</v>
      </c>
      <c r="Q50" s="17">
        <f t="shared" si="7"/>
        <v>360.20583190394512</v>
      </c>
      <c r="R50" s="17">
        <f t="shared" si="7"/>
        <v>590.05145797598618</v>
      </c>
      <c r="S50" s="17">
        <f t="shared" si="7"/>
        <v>514.5797598627787</v>
      </c>
      <c r="T50" s="15">
        <f t="shared" si="5"/>
        <v>396.96152903700073</v>
      </c>
      <c r="U50" s="12">
        <f t="shared" si="6"/>
        <v>129.7378072206474</v>
      </c>
    </row>
    <row r="51" spans="2:21" x14ac:dyDescent="0.25">
      <c r="B51" s="14" t="s">
        <v>14</v>
      </c>
      <c r="C51" s="14">
        <v>1</v>
      </c>
      <c r="D51" s="13"/>
      <c r="E51" s="13"/>
      <c r="F51" s="13"/>
      <c r="G51" s="13"/>
      <c r="H51" s="17">
        <f t="shared" ref="H51:P51" si="8">H29/0.2915*1000</f>
        <v>308.74785591766721</v>
      </c>
      <c r="I51" s="17"/>
      <c r="J51" s="17"/>
      <c r="K51" s="17"/>
      <c r="L51" s="13">
        <f t="shared" si="8"/>
        <v>401.37221269296748</v>
      </c>
      <c r="M51" s="13"/>
      <c r="N51" s="13"/>
      <c r="O51" s="13"/>
      <c r="P51" s="17">
        <f t="shared" si="8"/>
        <v>675.81475128644956</v>
      </c>
      <c r="Q51" s="17"/>
      <c r="R51" s="17"/>
      <c r="S51" s="17"/>
      <c r="T51" s="15">
        <f t="shared" si="5"/>
        <v>461.9782732990281</v>
      </c>
      <c r="U51" s="12">
        <f t="shared" si="6"/>
        <v>155.86179210133199</v>
      </c>
    </row>
    <row r="52" spans="2:21" x14ac:dyDescent="0.25">
      <c r="B52" s="14"/>
      <c r="C52" s="14">
        <v>5</v>
      </c>
      <c r="D52" s="13">
        <f t="shared" ref="D52:P52" si="9">D30/0.2915*1000</f>
        <v>336.19210977701545</v>
      </c>
      <c r="E52" s="13"/>
      <c r="F52" s="13"/>
      <c r="G52" s="13"/>
      <c r="H52" s="17">
        <f t="shared" si="9"/>
        <v>325.90051457975989</v>
      </c>
      <c r="I52" s="17"/>
      <c r="J52" s="17"/>
      <c r="K52" s="17"/>
      <c r="L52" s="13">
        <f t="shared" si="9"/>
        <v>391.08061749571186</v>
      </c>
      <c r="M52" s="13"/>
      <c r="N52" s="13"/>
      <c r="O52" s="13"/>
      <c r="P52" s="17">
        <f t="shared" si="9"/>
        <v>391.08061749571186</v>
      </c>
      <c r="Q52" s="17"/>
      <c r="R52" s="17"/>
      <c r="S52" s="17"/>
      <c r="T52" s="15">
        <f t="shared" si="5"/>
        <v>361.06346483704976</v>
      </c>
      <c r="U52" s="12">
        <f t="shared" si="6"/>
        <v>30.236882613729325</v>
      </c>
    </row>
    <row r="53" spans="2:21" x14ac:dyDescent="0.25">
      <c r="B53" s="14"/>
      <c r="C53" s="14">
        <v>50</v>
      </c>
      <c r="D53" s="13">
        <f t="shared" ref="D53:L53" si="10">D31/0.2915*1000</f>
        <v>346.48370497427106</v>
      </c>
      <c r="E53" s="13"/>
      <c r="F53" s="13"/>
      <c r="G53" s="13"/>
      <c r="H53" s="17">
        <f t="shared" si="10"/>
        <v>452.83018867924534</v>
      </c>
      <c r="I53" s="17"/>
      <c r="J53" s="17"/>
      <c r="K53" s="17"/>
      <c r="L53" s="13">
        <f t="shared" si="10"/>
        <v>469.98284734133802</v>
      </c>
      <c r="M53" s="13"/>
      <c r="N53" s="13"/>
      <c r="O53" s="13"/>
      <c r="P53" s="17"/>
      <c r="Q53" s="17"/>
      <c r="R53" s="17"/>
      <c r="S53" s="17"/>
      <c r="T53" s="15">
        <f t="shared" si="5"/>
        <v>423.09891366495145</v>
      </c>
      <c r="U53" s="12">
        <f t="shared" si="6"/>
        <v>54.625824642635699</v>
      </c>
    </row>
    <row r="54" spans="2:21" x14ac:dyDescent="0.25">
      <c r="B54" s="14"/>
      <c r="C54" s="14">
        <v>100</v>
      </c>
      <c r="D54" s="13">
        <f t="shared" ref="D54:P54" si="11">D32/0.2915*1000</f>
        <v>373.92795883361924</v>
      </c>
      <c r="E54" s="13"/>
      <c r="F54" s="13"/>
      <c r="G54" s="13"/>
      <c r="H54" s="17">
        <f t="shared" si="11"/>
        <v>319.03945111492283</v>
      </c>
      <c r="I54" s="17"/>
      <c r="J54" s="17"/>
      <c r="K54" s="17"/>
      <c r="L54" s="13">
        <f t="shared" si="11"/>
        <v>394.51114922813042</v>
      </c>
      <c r="M54" s="13"/>
      <c r="N54" s="13"/>
      <c r="O54" s="13"/>
      <c r="P54" s="17">
        <f t="shared" si="11"/>
        <v>466.55231560891946</v>
      </c>
      <c r="Q54" s="17"/>
      <c r="R54" s="17"/>
      <c r="S54" s="17"/>
      <c r="T54" s="15">
        <f t="shared" si="5"/>
        <v>388.507718696398</v>
      </c>
      <c r="U54" s="12">
        <f t="shared" si="6"/>
        <v>52.833251565219001</v>
      </c>
    </row>
    <row r="55" spans="2:21" x14ac:dyDescent="0.25">
      <c r="B55" s="14" t="s">
        <v>15</v>
      </c>
      <c r="C55" s="14">
        <v>1</v>
      </c>
      <c r="D55" s="13"/>
      <c r="E55" s="13">
        <f t="shared" ref="E55:Q55" si="12">E33/0.2915*1000</f>
        <v>322.46998284734133</v>
      </c>
      <c r="F55" s="13"/>
      <c r="G55" s="13"/>
      <c r="H55" s="17"/>
      <c r="I55" s="17">
        <f t="shared" si="12"/>
        <v>271.01200686106347</v>
      </c>
      <c r="J55" s="17"/>
      <c r="K55" s="17"/>
      <c r="L55" s="13"/>
      <c r="M55" s="13">
        <f t="shared" si="12"/>
        <v>360.20583190394512</v>
      </c>
      <c r="N55" s="13"/>
      <c r="O55" s="13"/>
      <c r="P55" s="17"/>
      <c r="Q55" s="17">
        <f t="shared" si="12"/>
        <v>315.60891938250427</v>
      </c>
      <c r="R55" s="17"/>
      <c r="S55" s="17"/>
      <c r="T55" s="15">
        <f t="shared" si="5"/>
        <v>317.32418524871355</v>
      </c>
      <c r="U55" s="12">
        <f t="shared" si="6"/>
        <v>31.674417345830857</v>
      </c>
    </row>
    <row r="56" spans="2:21" x14ac:dyDescent="0.25">
      <c r="B56" s="14"/>
      <c r="C56" s="14">
        <v>5</v>
      </c>
      <c r="D56" s="13"/>
      <c r="E56" s="13">
        <f t="shared" ref="E56:Q56" si="13">E34/0.2915*1000</f>
        <v>339.622641509434</v>
      </c>
      <c r="F56" s="13"/>
      <c r="G56" s="13"/>
      <c r="H56" s="17"/>
      <c r="I56" s="17">
        <f t="shared" si="13"/>
        <v>380.7890222984563</v>
      </c>
      <c r="J56" s="17"/>
      <c r="K56" s="17"/>
      <c r="L56" s="13"/>
      <c r="M56" s="13">
        <f t="shared" si="13"/>
        <v>466.55231560891946</v>
      </c>
      <c r="N56" s="13"/>
      <c r="O56" s="13"/>
      <c r="P56" s="17"/>
      <c r="Q56" s="17">
        <f t="shared" si="13"/>
        <v>456.2607204116639</v>
      </c>
      <c r="R56" s="17"/>
      <c r="S56" s="17"/>
      <c r="T56" s="15">
        <f t="shared" si="5"/>
        <v>410.8061749571184</v>
      </c>
      <c r="U56" s="12">
        <f t="shared" si="6"/>
        <v>52.777534964890194</v>
      </c>
    </row>
    <row r="57" spans="2:21" x14ac:dyDescent="0.25">
      <c r="B57" s="14"/>
      <c r="C57" s="14">
        <v>50</v>
      </c>
      <c r="D57" s="13"/>
      <c r="E57" s="13">
        <f t="shared" ref="E57:M57" si="14">E35/0.2915*1000</f>
        <v>298.45626072041165</v>
      </c>
      <c r="F57" s="13"/>
      <c r="G57" s="13"/>
      <c r="H57" s="17"/>
      <c r="I57" s="17">
        <f t="shared" si="14"/>
        <v>319.03945111492283</v>
      </c>
      <c r="J57" s="17"/>
      <c r="K57" s="17"/>
      <c r="L57" s="13"/>
      <c r="M57" s="13">
        <f t="shared" si="14"/>
        <v>336.19210977701545</v>
      </c>
      <c r="N57" s="13"/>
      <c r="O57" s="13"/>
      <c r="P57" s="17"/>
      <c r="Q57" s="17"/>
      <c r="R57" s="17"/>
      <c r="S57" s="17"/>
      <c r="T57" s="15">
        <f t="shared" si="5"/>
        <v>317.89594053745003</v>
      </c>
      <c r="U57" s="12">
        <f t="shared" si="6"/>
        <v>15.426801101466038</v>
      </c>
    </row>
    <row r="58" spans="2:21" x14ac:dyDescent="0.25">
      <c r="B58" s="14"/>
      <c r="C58" s="14">
        <v>100</v>
      </c>
      <c r="D58" s="13"/>
      <c r="E58" s="13">
        <f t="shared" ref="E58:M58" si="15">E36/0.2915*1000</f>
        <v>315.60891938250427</v>
      </c>
      <c r="F58" s="13"/>
      <c r="G58" s="13"/>
      <c r="H58" s="17"/>
      <c r="I58" s="17">
        <f t="shared" si="15"/>
        <v>288.16466552315609</v>
      </c>
      <c r="J58" s="17"/>
      <c r="K58" s="17"/>
      <c r="L58" s="13"/>
      <c r="M58" s="13">
        <f t="shared" si="15"/>
        <v>291.59519725557465</v>
      </c>
      <c r="N58" s="13"/>
      <c r="O58" s="13"/>
      <c r="P58" s="17"/>
      <c r="Q58" s="17"/>
      <c r="R58" s="17"/>
      <c r="S58" s="17"/>
      <c r="T58" s="15">
        <f t="shared" si="5"/>
        <v>298.45626072041165</v>
      </c>
      <c r="U58" s="12">
        <f t="shared" si="6"/>
        <v>12.20935191770303</v>
      </c>
    </row>
    <row r="59" spans="2:21" x14ac:dyDescent="0.25">
      <c r="B59" s="14" t="s">
        <v>16</v>
      </c>
      <c r="C59" s="14">
        <v>1</v>
      </c>
      <c r="D59" s="13"/>
      <c r="E59" s="13"/>
      <c r="F59" s="13">
        <f t="shared" ref="F59:R59" si="16">F37/0.2915*1000</f>
        <v>425.3859348198971</v>
      </c>
      <c r="G59" s="13"/>
      <c r="H59" s="17"/>
      <c r="I59" s="17"/>
      <c r="J59" s="17">
        <f t="shared" si="16"/>
        <v>322.46998284734133</v>
      </c>
      <c r="K59" s="17"/>
      <c r="L59" s="13"/>
      <c r="M59" s="13"/>
      <c r="N59" s="13">
        <f t="shared" si="16"/>
        <v>346.48370497427106</v>
      </c>
      <c r="O59" s="13"/>
      <c r="P59" s="17"/>
      <c r="Q59" s="17"/>
      <c r="R59" s="17">
        <f t="shared" si="16"/>
        <v>391.08061749571186</v>
      </c>
      <c r="S59" s="17"/>
      <c r="T59" s="15">
        <f t="shared" si="5"/>
        <v>364.77987421383642</v>
      </c>
      <c r="U59" s="12">
        <f t="shared" si="6"/>
        <v>39.847693083214445</v>
      </c>
    </row>
    <row r="60" spans="2:21" x14ac:dyDescent="0.25">
      <c r="B60" s="14"/>
      <c r="C60" s="14">
        <v>5</v>
      </c>
      <c r="D60" s="13"/>
      <c r="E60" s="13"/>
      <c r="F60" s="13">
        <f t="shared" ref="F60:R60" si="17">F38/0.2915*1000</f>
        <v>353.34476843910807</v>
      </c>
      <c r="G60" s="13"/>
      <c r="H60" s="17"/>
      <c r="I60" s="17"/>
      <c r="J60" s="17">
        <f t="shared" si="17"/>
        <v>315.60891938250427</v>
      </c>
      <c r="K60" s="17"/>
      <c r="L60" s="13"/>
      <c r="M60" s="13"/>
      <c r="N60" s="13">
        <f t="shared" si="17"/>
        <v>569.46826758147517</v>
      </c>
      <c r="O60" s="13"/>
      <c r="P60" s="17"/>
      <c r="Q60" s="17"/>
      <c r="R60" s="17">
        <f t="shared" si="17"/>
        <v>456.2607204116639</v>
      </c>
      <c r="S60" s="17"/>
      <c r="T60" s="15">
        <f t="shared" si="5"/>
        <v>412.80731846769578</v>
      </c>
      <c r="U60" s="12">
        <f t="shared" si="6"/>
        <v>98.78832816970295</v>
      </c>
    </row>
    <row r="61" spans="2:21" x14ac:dyDescent="0.25">
      <c r="B61" s="14"/>
      <c r="C61" s="14">
        <v>50</v>
      </c>
      <c r="D61" s="13"/>
      <c r="E61" s="13"/>
      <c r="F61" s="13">
        <f t="shared" ref="F61:R61" si="18">F39/0.2915*1000</f>
        <v>346.48370497427106</v>
      </c>
      <c r="G61" s="13"/>
      <c r="H61" s="17"/>
      <c r="I61" s="17"/>
      <c r="J61" s="17">
        <f t="shared" si="18"/>
        <v>291.59519725557465</v>
      </c>
      <c r="K61" s="17"/>
      <c r="L61" s="13"/>
      <c r="M61" s="13"/>
      <c r="N61" s="13">
        <f t="shared" si="18"/>
        <v>312.17838765008577</v>
      </c>
      <c r="O61" s="13"/>
      <c r="P61" s="17"/>
      <c r="Q61" s="17"/>
      <c r="R61" s="17">
        <f t="shared" si="18"/>
        <v>339.622641509434</v>
      </c>
      <c r="S61" s="17"/>
      <c r="T61" s="15">
        <f t="shared" si="5"/>
        <v>316.75242995997718</v>
      </c>
      <c r="U61" s="12">
        <f t="shared" si="6"/>
        <v>22.114442087837304</v>
      </c>
    </row>
    <row r="62" spans="2:21" x14ac:dyDescent="0.25">
      <c r="B62" s="14"/>
      <c r="C62" s="14">
        <v>100</v>
      </c>
      <c r="D62" s="13"/>
      <c r="E62" s="13"/>
      <c r="F62" s="13">
        <f t="shared" ref="F62:R62" si="19">F40/0.2915*1000</f>
        <v>325.90051457975989</v>
      </c>
      <c r="G62" s="13"/>
      <c r="H62" s="17"/>
      <c r="I62" s="17"/>
      <c r="J62" s="17">
        <f t="shared" si="19"/>
        <v>325.90051457975989</v>
      </c>
      <c r="K62" s="17"/>
      <c r="L62" s="13"/>
      <c r="M62" s="13"/>
      <c r="N62" s="13">
        <f t="shared" si="19"/>
        <v>343.05317324185251</v>
      </c>
      <c r="O62" s="13"/>
      <c r="P62" s="17"/>
      <c r="Q62" s="17"/>
      <c r="R62" s="17">
        <f t="shared" si="19"/>
        <v>391.08061749571186</v>
      </c>
      <c r="S62" s="17"/>
      <c r="T62" s="15">
        <f t="shared" si="5"/>
        <v>331.61806746712409</v>
      </c>
      <c r="U62" s="12">
        <f t="shared" si="6"/>
        <v>27.498992485365186</v>
      </c>
    </row>
    <row r="63" spans="2:21" x14ac:dyDescent="0.25">
      <c r="B63" s="14" t="s">
        <v>17</v>
      </c>
      <c r="C63" s="14">
        <v>1</v>
      </c>
      <c r="D63" s="13"/>
      <c r="E63" s="13"/>
      <c r="F63" s="13"/>
      <c r="G63" s="13">
        <f t="shared" ref="G63:S63" si="20">G41/0.2915*1000</f>
        <v>346.48370497427106</v>
      </c>
      <c r="H63" s="17"/>
      <c r="I63" s="17"/>
      <c r="J63" s="17"/>
      <c r="K63" s="17">
        <f t="shared" si="20"/>
        <v>325.90051457975989</v>
      </c>
      <c r="L63" s="13"/>
      <c r="M63" s="13"/>
      <c r="N63" s="13"/>
      <c r="O63" s="13">
        <f t="shared" si="20"/>
        <v>380.7890222984563</v>
      </c>
      <c r="P63" s="17"/>
      <c r="Q63" s="17"/>
      <c r="R63" s="17"/>
      <c r="S63" s="17">
        <f t="shared" si="20"/>
        <v>603.7735849056603</v>
      </c>
      <c r="T63" s="15">
        <f t="shared" si="5"/>
        <v>351.05774728416242</v>
      </c>
      <c r="U63" s="12">
        <f t="shared" si="6"/>
        <v>114.70613824264154</v>
      </c>
    </row>
    <row r="64" spans="2:21" x14ac:dyDescent="0.25">
      <c r="B64" s="14"/>
      <c r="C64" s="14">
        <v>5</v>
      </c>
      <c r="D64" s="13"/>
      <c r="E64" s="13"/>
      <c r="F64" s="13"/>
      <c r="G64" s="13">
        <f t="shared" ref="G64:S64" si="21">G42/0.2915*1000</f>
        <v>346.48370497427106</v>
      </c>
      <c r="H64" s="17"/>
      <c r="I64" s="17"/>
      <c r="J64" s="17"/>
      <c r="K64" s="17">
        <f t="shared" si="21"/>
        <v>312.17838765008577</v>
      </c>
      <c r="L64" s="13"/>
      <c r="M64" s="13"/>
      <c r="N64" s="13"/>
      <c r="O64" s="13">
        <f t="shared" si="21"/>
        <v>569.46826758147517</v>
      </c>
      <c r="P64" s="17"/>
      <c r="Q64" s="17"/>
      <c r="R64" s="17"/>
      <c r="S64" s="17">
        <f t="shared" si="21"/>
        <v>397.94168096054892</v>
      </c>
      <c r="T64" s="15">
        <f t="shared" si="5"/>
        <v>409.37678673527734</v>
      </c>
      <c r="U64" s="12">
        <f t="shared" si="6"/>
        <v>98.915317409530587</v>
      </c>
    </row>
    <row r="65" spans="2:21" x14ac:dyDescent="0.25">
      <c r="B65" s="14"/>
      <c r="C65" s="14">
        <v>50</v>
      </c>
      <c r="D65" s="13"/>
      <c r="E65" s="13"/>
      <c r="F65" s="13"/>
      <c r="G65" s="13">
        <f t="shared" ref="G65:S65" si="22">G43/0.2915*1000</f>
        <v>346.48370497427106</v>
      </c>
      <c r="H65" s="17"/>
      <c r="I65" s="17"/>
      <c r="J65" s="17"/>
      <c r="K65" s="17">
        <f t="shared" si="22"/>
        <v>401.37221269296748</v>
      </c>
      <c r="L65" s="13"/>
      <c r="M65" s="13"/>
      <c r="N65" s="13"/>
      <c r="O65" s="13"/>
      <c r="P65" s="17"/>
      <c r="Q65" s="17"/>
      <c r="R65" s="17"/>
      <c r="S65" s="17">
        <f t="shared" si="22"/>
        <v>459.6912521440824</v>
      </c>
      <c r="T65" s="15">
        <f t="shared" si="5"/>
        <v>373.9279588336193</v>
      </c>
      <c r="U65" s="12">
        <f t="shared" si="6"/>
        <v>48.383471693630092</v>
      </c>
    </row>
    <row r="66" spans="2:21" x14ac:dyDescent="0.25">
      <c r="B66" s="14"/>
      <c r="C66" s="14">
        <v>100</v>
      </c>
      <c r="D66" s="13"/>
      <c r="E66" s="13"/>
      <c r="F66" s="13"/>
      <c r="G66" s="13">
        <f t="shared" ref="G66:S66" si="23">G44/0.2915*1000</f>
        <v>298.45626072041165</v>
      </c>
      <c r="H66" s="17"/>
      <c r="I66" s="17"/>
      <c r="J66" s="17"/>
      <c r="K66" s="17">
        <f t="shared" si="23"/>
        <v>319.03945111492283</v>
      </c>
      <c r="L66" s="13"/>
      <c r="M66" s="13"/>
      <c r="N66" s="13"/>
      <c r="O66" s="13"/>
      <c r="P66" s="17"/>
      <c r="Q66" s="17"/>
      <c r="R66" s="17"/>
      <c r="S66" s="17">
        <f t="shared" si="23"/>
        <v>411.66380789022298</v>
      </c>
      <c r="T66" s="15">
        <f t="shared" si="5"/>
        <v>308.74785591766727</v>
      </c>
      <c r="U66" s="12">
        <f t="shared" si="6"/>
        <v>52.139568279830819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HaCaT</vt:lpstr>
      <vt:lpstr>NHDF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2025-10-27T17:58:27Z</dcterms:created>
  <dcterms:modified xsi:type="dcterms:W3CDTF">2026-03-31T09:09:07Z</dcterms:modified>
</cp:coreProperties>
</file>