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wyniki miniatura\1. Rozliczenie Miniatura\Repozytorium\"/>
    </mc:Choice>
  </mc:AlternateContent>
  <bookViews>
    <workbookView xWindow="0" yWindow="0" windowWidth="13845" windowHeight="10230"/>
  </bookViews>
  <sheets>
    <sheet name="HaCaT" sheetId="1" r:id="rId1"/>
    <sheet name="NHDF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E50" i="1"/>
  <c r="F50" i="1"/>
  <c r="I50" i="1"/>
  <c r="J50" i="1"/>
  <c r="K50" i="1"/>
  <c r="M50" i="1"/>
  <c r="N50" i="1"/>
  <c r="O50" i="1"/>
  <c r="D51" i="1"/>
  <c r="H51" i="1"/>
  <c r="K51" i="1"/>
  <c r="L51" i="1"/>
  <c r="N51" i="1"/>
  <c r="D52" i="1"/>
  <c r="H52" i="1"/>
  <c r="K52" i="1"/>
  <c r="L52" i="1"/>
  <c r="N52" i="1"/>
  <c r="D53" i="1"/>
  <c r="K53" i="1"/>
  <c r="L53" i="1"/>
  <c r="N53" i="1"/>
  <c r="K54" i="1"/>
  <c r="L54" i="1"/>
  <c r="N54" i="1"/>
  <c r="E55" i="1"/>
  <c r="I55" i="1"/>
  <c r="L55" i="1"/>
  <c r="N55" i="1"/>
  <c r="E56" i="1"/>
  <c r="I56" i="1"/>
  <c r="L56" i="1"/>
  <c r="N56" i="1"/>
  <c r="I57" i="1"/>
  <c r="L57" i="1"/>
  <c r="N57" i="1"/>
  <c r="E58" i="1"/>
  <c r="I58" i="1"/>
  <c r="L58" i="1"/>
  <c r="N58" i="1"/>
  <c r="F59" i="1"/>
  <c r="J59" i="1"/>
  <c r="M59" i="1"/>
  <c r="O59" i="1"/>
  <c r="J60" i="1"/>
  <c r="M60" i="1"/>
  <c r="O60" i="1"/>
  <c r="F61" i="1"/>
  <c r="J61" i="1"/>
  <c r="M61" i="1"/>
  <c r="O61" i="1"/>
  <c r="F62" i="1"/>
  <c r="J62" i="1"/>
  <c r="M62" i="1"/>
  <c r="O62" i="1"/>
  <c r="G63" i="1"/>
  <c r="M63" i="1"/>
  <c r="O63" i="1"/>
  <c r="G64" i="1"/>
  <c r="M64" i="1"/>
  <c r="O64" i="1"/>
  <c r="G65" i="1"/>
  <c r="M65" i="1"/>
  <c r="O65" i="1"/>
  <c r="G66" i="1"/>
  <c r="M66" i="1"/>
  <c r="O66" i="1"/>
  <c r="F49" i="1"/>
  <c r="G49" i="1"/>
  <c r="H49" i="1"/>
  <c r="J49" i="1"/>
  <c r="L49" i="1"/>
  <c r="N49" i="1"/>
  <c r="D49" i="1"/>
  <c r="D54" i="3"/>
  <c r="D50" i="3"/>
  <c r="E50" i="3"/>
  <c r="F50" i="3"/>
  <c r="G50" i="3"/>
  <c r="H50" i="3"/>
  <c r="I50" i="3"/>
  <c r="M50" i="3"/>
  <c r="O50" i="3"/>
  <c r="D51" i="3"/>
  <c r="H51" i="3"/>
  <c r="L51" i="3"/>
  <c r="N51" i="3"/>
  <c r="D52" i="3"/>
  <c r="L52" i="3"/>
  <c r="N52" i="3"/>
  <c r="D53" i="3"/>
  <c r="H53" i="3"/>
  <c r="L53" i="3"/>
  <c r="H54" i="3"/>
  <c r="L54" i="3"/>
  <c r="N54" i="3"/>
  <c r="E55" i="3"/>
  <c r="I55" i="3"/>
  <c r="L55" i="3"/>
  <c r="N55" i="3"/>
  <c r="E56" i="3"/>
  <c r="I56" i="3"/>
  <c r="L56" i="3"/>
  <c r="N56" i="3"/>
  <c r="E57" i="3"/>
  <c r="I57" i="3"/>
  <c r="L57" i="3"/>
  <c r="N57" i="3"/>
  <c r="E58" i="3"/>
  <c r="L58" i="3"/>
  <c r="N58" i="3"/>
  <c r="F59" i="3"/>
  <c r="J59" i="3"/>
  <c r="M59" i="3"/>
  <c r="O59" i="3"/>
  <c r="F60" i="3"/>
  <c r="J60" i="3"/>
  <c r="M60" i="3"/>
  <c r="O60" i="3"/>
  <c r="F61" i="3"/>
  <c r="M61" i="3"/>
  <c r="O61" i="3"/>
  <c r="F62" i="3"/>
  <c r="J62" i="3"/>
  <c r="M62" i="3"/>
  <c r="O62" i="3"/>
  <c r="G63" i="3"/>
  <c r="K63" i="3"/>
  <c r="M63" i="3"/>
  <c r="O63" i="3"/>
  <c r="G64" i="3"/>
  <c r="K64" i="3"/>
  <c r="M64" i="3"/>
  <c r="O64" i="3"/>
  <c r="G65" i="3"/>
  <c r="K65" i="3"/>
  <c r="M65" i="3"/>
  <c r="O65" i="3"/>
  <c r="G66" i="3"/>
  <c r="K66" i="3"/>
  <c r="M66" i="3"/>
  <c r="E49" i="3"/>
  <c r="F49" i="3"/>
  <c r="G49" i="3"/>
  <c r="H49" i="3"/>
  <c r="I49" i="3"/>
  <c r="J49" i="3"/>
  <c r="K49" i="3"/>
  <c r="L49" i="3"/>
  <c r="M49" i="3"/>
  <c r="N49" i="3"/>
  <c r="O49" i="3"/>
  <c r="D49" i="3"/>
  <c r="C17" i="1" l="1"/>
  <c r="D17" i="1"/>
  <c r="E17" i="1"/>
  <c r="F17" i="1"/>
  <c r="G17" i="1"/>
  <c r="H17" i="1"/>
  <c r="I17" i="1"/>
  <c r="J17" i="1"/>
  <c r="K17" i="1"/>
  <c r="L17" i="1"/>
  <c r="C18" i="1"/>
  <c r="D18" i="1"/>
  <c r="E18" i="1"/>
  <c r="F18" i="1"/>
  <c r="G18" i="1"/>
  <c r="H18" i="1"/>
  <c r="I18" i="1"/>
  <c r="J18" i="1"/>
  <c r="K18" i="1"/>
  <c r="L18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H20" i="1"/>
  <c r="I20" i="1"/>
  <c r="J20" i="1"/>
  <c r="K20" i="1"/>
  <c r="L20" i="1"/>
  <c r="C21" i="1"/>
  <c r="D21" i="1"/>
  <c r="E21" i="1"/>
  <c r="F21" i="1"/>
  <c r="G21" i="1"/>
  <c r="H21" i="1"/>
  <c r="I21" i="1"/>
  <c r="J21" i="1"/>
  <c r="K21" i="1"/>
  <c r="L21" i="1"/>
  <c r="C22" i="1"/>
  <c r="D22" i="1"/>
  <c r="E22" i="1"/>
  <c r="F22" i="1"/>
  <c r="G22" i="1"/>
  <c r="H22" i="1"/>
  <c r="I22" i="1"/>
  <c r="J22" i="1"/>
  <c r="K22" i="1"/>
  <c r="L22" i="1"/>
  <c r="C23" i="1"/>
  <c r="D23" i="1"/>
  <c r="E23" i="1"/>
  <c r="F23" i="1"/>
  <c r="G23" i="1"/>
  <c r="H23" i="1"/>
  <c r="I23" i="1"/>
  <c r="J23" i="1"/>
  <c r="K23" i="1"/>
  <c r="L23" i="1"/>
  <c r="C24" i="1"/>
  <c r="D24" i="1"/>
  <c r="E24" i="1"/>
  <c r="F24" i="1"/>
  <c r="G24" i="1"/>
  <c r="H24" i="1"/>
  <c r="I24" i="1"/>
  <c r="J24" i="1"/>
  <c r="K24" i="1"/>
  <c r="L24" i="1"/>
  <c r="B18" i="1"/>
  <c r="B19" i="1"/>
  <c r="B20" i="1"/>
  <c r="B21" i="1"/>
  <c r="B22" i="1"/>
  <c r="B23" i="1"/>
  <c r="B24" i="1"/>
  <c r="B17" i="1"/>
  <c r="B24" i="3" l="1"/>
  <c r="C24" i="3"/>
  <c r="D24" i="3"/>
  <c r="E24" i="3"/>
  <c r="F24" i="3"/>
  <c r="G24" i="3"/>
  <c r="H24" i="3"/>
  <c r="I24" i="3"/>
  <c r="J24" i="3"/>
  <c r="K24" i="3"/>
  <c r="L24" i="3"/>
  <c r="B18" i="3"/>
  <c r="C18" i="3"/>
  <c r="D18" i="3"/>
  <c r="E18" i="3"/>
  <c r="F18" i="3"/>
  <c r="G18" i="3"/>
  <c r="H18" i="3"/>
  <c r="I18" i="3"/>
  <c r="J18" i="3"/>
  <c r="K18" i="3"/>
  <c r="L18" i="3"/>
  <c r="B19" i="3"/>
  <c r="C19" i="3"/>
  <c r="D19" i="3"/>
  <c r="E19" i="3"/>
  <c r="F19" i="3"/>
  <c r="G19" i="3"/>
  <c r="H19" i="3"/>
  <c r="I19" i="3"/>
  <c r="J19" i="3"/>
  <c r="K19" i="3"/>
  <c r="L19" i="3"/>
  <c r="B20" i="3"/>
  <c r="C20" i="3"/>
  <c r="D20" i="3"/>
  <c r="E20" i="3"/>
  <c r="F20" i="3"/>
  <c r="G20" i="3"/>
  <c r="H20" i="3"/>
  <c r="I20" i="3"/>
  <c r="J20" i="3"/>
  <c r="K20" i="3"/>
  <c r="L20" i="3"/>
  <c r="B21" i="3"/>
  <c r="C21" i="3"/>
  <c r="D21" i="3"/>
  <c r="E21" i="3"/>
  <c r="F21" i="3"/>
  <c r="G21" i="3"/>
  <c r="H21" i="3"/>
  <c r="I21" i="3"/>
  <c r="J21" i="3"/>
  <c r="K21" i="3"/>
  <c r="L21" i="3"/>
  <c r="B22" i="3"/>
  <c r="C22" i="3"/>
  <c r="D22" i="3"/>
  <c r="E22" i="3"/>
  <c r="F22" i="3"/>
  <c r="G22" i="3"/>
  <c r="H22" i="3"/>
  <c r="I22" i="3"/>
  <c r="J22" i="3"/>
  <c r="K22" i="3"/>
  <c r="L22" i="3"/>
  <c r="B23" i="3"/>
  <c r="C23" i="3"/>
  <c r="D23" i="3"/>
  <c r="E23" i="3"/>
  <c r="F23" i="3"/>
  <c r="G23" i="3"/>
  <c r="H23" i="3"/>
  <c r="I23" i="3"/>
  <c r="J23" i="3"/>
  <c r="K23" i="3"/>
  <c r="L23" i="3"/>
  <c r="C17" i="3"/>
  <c r="D17" i="3"/>
  <c r="E17" i="3"/>
  <c r="F17" i="3"/>
  <c r="G17" i="3"/>
  <c r="H17" i="3"/>
  <c r="I17" i="3"/>
  <c r="J17" i="3"/>
  <c r="K17" i="3"/>
  <c r="L17" i="3"/>
  <c r="B17" i="3"/>
  <c r="T7" i="3"/>
  <c r="T8" i="3"/>
  <c r="T9" i="3"/>
  <c r="T10" i="3"/>
  <c r="T11" i="3"/>
  <c r="T12" i="3"/>
  <c r="T6" i="3"/>
  <c r="S12" i="3" l="1"/>
  <c r="S11" i="3"/>
  <c r="S10" i="3"/>
  <c r="S9" i="3"/>
  <c r="S8" i="3"/>
  <c r="S7" i="3"/>
  <c r="S6" i="3"/>
  <c r="S5" i="3"/>
  <c r="P60" i="3" l="1"/>
  <c r="Q60" i="3" s="1"/>
  <c r="P62" i="3"/>
  <c r="Q62" i="3" s="1"/>
  <c r="P66" i="3"/>
  <c r="Q66" i="3" s="1"/>
  <c r="P65" i="3"/>
  <c r="Q65" i="3" s="1"/>
  <c r="P64" i="3"/>
  <c r="Q64" i="3" s="1"/>
  <c r="P52" i="3"/>
  <c r="Q52" i="3" s="1"/>
  <c r="P56" i="3"/>
  <c r="Q56" i="3" s="1"/>
  <c r="P54" i="3"/>
  <c r="Q54" i="3" s="1"/>
  <c r="P50" i="3"/>
  <c r="Q50" i="3" s="1"/>
  <c r="P59" i="3"/>
  <c r="Q59" i="3" s="1"/>
  <c r="P61" i="3"/>
  <c r="Q61" i="3" s="1"/>
  <c r="P63" i="3"/>
  <c r="Q63" i="3" s="1"/>
  <c r="P49" i="3"/>
  <c r="Q49" i="3" s="1"/>
  <c r="P51" i="3"/>
  <c r="Q51" i="3" s="1"/>
  <c r="P53" i="3"/>
  <c r="Q53" i="3" s="1"/>
  <c r="P55" i="3"/>
  <c r="Q55" i="3" s="1"/>
  <c r="P57" i="3"/>
  <c r="Q57" i="3" s="1"/>
  <c r="P58" i="3"/>
  <c r="Q58" i="3" s="1"/>
  <c r="P53" i="1"/>
  <c r="Q53" i="1" s="1"/>
  <c r="P51" i="1"/>
  <c r="Q51" i="1" s="1"/>
  <c r="S6" i="1"/>
  <c r="T6" i="1" s="1"/>
  <c r="S7" i="1"/>
  <c r="T7" i="1" s="1"/>
  <c r="S8" i="1"/>
  <c r="T8" i="1" s="1"/>
  <c r="S9" i="1"/>
  <c r="T9" i="1" s="1"/>
  <c r="S10" i="1"/>
  <c r="T10" i="1" s="1"/>
  <c r="S11" i="1"/>
  <c r="T11" i="1" s="1"/>
  <c r="S12" i="1"/>
  <c r="T12" i="1" s="1"/>
  <c r="S5" i="1"/>
  <c r="P57" i="1" l="1"/>
  <c r="Q57" i="1" s="1"/>
  <c r="P52" i="1"/>
  <c r="Q52" i="1" s="1"/>
  <c r="P66" i="1"/>
  <c r="Q66" i="1" s="1"/>
  <c r="P63" i="1"/>
  <c r="Q63" i="1" s="1"/>
  <c r="P65" i="1"/>
  <c r="Q65" i="1" s="1"/>
  <c r="P64" i="1"/>
  <c r="Q64" i="1" s="1"/>
  <c r="P60" i="1"/>
  <c r="Q60" i="1" s="1"/>
  <c r="P58" i="1"/>
  <c r="Q58" i="1" s="1"/>
  <c r="P54" i="1"/>
  <c r="Q54" i="1" s="1"/>
  <c r="P49" i="1"/>
  <c r="Q49" i="1" s="1"/>
  <c r="P62" i="1"/>
  <c r="Q62" i="1" s="1"/>
  <c r="P61" i="1"/>
  <c r="Q61" i="1" s="1"/>
  <c r="P59" i="1"/>
  <c r="Q59" i="1" s="1"/>
  <c r="P56" i="1"/>
  <c r="Q56" i="1" s="1"/>
  <c r="P55" i="1"/>
  <c r="Q55" i="1" s="1"/>
  <c r="P50" i="1"/>
  <c r="Q50" i="1" s="1"/>
</calcChain>
</file>

<file path=xl/sharedStrings.xml><?xml version="1.0" encoding="utf-8"?>
<sst xmlns="http://schemas.openxmlformats.org/spreadsheetml/2006/main" count="72" uniqueCount="22">
  <si>
    <t>Raw Data (450)</t>
  </si>
  <si>
    <t>A</t>
  </si>
  <si>
    <t>B</t>
  </si>
  <si>
    <t>C</t>
  </si>
  <si>
    <t>D</t>
  </si>
  <si>
    <t>E</t>
  </si>
  <si>
    <t>F</t>
  </si>
  <si>
    <t>G</t>
  </si>
  <si>
    <t>H</t>
  </si>
  <si>
    <t>K-</t>
  </si>
  <si>
    <t>K+</t>
  </si>
  <si>
    <t>krzywa</t>
  </si>
  <si>
    <t>średnia</t>
  </si>
  <si>
    <t>bez blanku</t>
  </si>
  <si>
    <t>Korzeń</t>
  </si>
  <si>
    <t>Liść</t>
  </si>
  <si>
    <t>Owoc zielony</t>
  </si>
  <si>
    <t>Owoc żółty</t>
  </si>
  <si>
    <t>[pg/ml]</t>
  </si>
  <si>
    <t>Średnia</t>
  </si>
  <si>
    <t>SD</t>
  </si>
  <si>
    <t>ng/ml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</si>
</sst>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2" borderId="0" xfId="0" applyFill="1"/>
    <xf numFmtId="2" fontId="0" fillId="0" borderId="0" xfId="0" applyNumberFormat="1"/>
    <xf numFmtId="2" fontId="0" fillId="2" borderId="0" xfId="0" applyNumberFormat="1" applyFill="1"/>
    <xf numFmtId="0" fontId="1" fillId="0" borderId="0" xfId="0" applyFont="1"/>
    <xf numFmtId="2" fontId="1" fillId="0" borderId="0" xfId="0" applyNumberFormat="1" applyFont="1"/>
    <xf numFmtId="0" fontId="0" fillId="0" borderId="0" xfId="0" applyFill="1"/>
    <xf numFmtId="2" fontId="0" fillId="0" borderId="0" xfId="0" applyNumberFormat="1" applyFill="1"/>
    <xf numFmtId="0" fontId="2" fillId="0" borderId="0" xfId="0" applyFont="1"/>
    <xf numFmtId="0" fontId="0" fillId="3" borderId="0" xfId="0" applyFill="1"/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PLUAR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70603674540682E-2"/>
          <c:y val="0.15319444444444447"/>
          <c:w val="0.87129396325459318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1397878390201224"/>
                  <c:y val="-4.671296296296296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HaCaT!$P$5:$P$12</c:f>
              <c:numCache>
                <c:formatCode>General</c:formatCode>
                <c:ptCount val="8"/>
                <c:pt idx="0">
                  <c:v>0</c:v>
                </c:pt>
                <c:pt idx="1">
                  <c:v>0.155</c:v>
                </c:pt>
                <c:pt idx="2">
                  <c:v>0.3125</c:v>
                </c:pt>
                <c:pt idx="3">
                  <c:v>0.625</c:v>
                </c:pt>
                <c:pt idx="4">
                  <c:v>1.25</c:v>
                </c:pt>
                <c:pt idx="5">
                  <c:v>2.5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HaCaT!$T$5:$T$12</c:f>
              <c:numCache>
                <c:formatCode>General</c:formatCode>
                <c:ptCount val="8"/>
                <c:pt idx="0">
                  <c:v>0</c:v>
                </c:pt>
                <c:pt idx="1">
                  <c:v>0.17100000000000001</c:v>
                </c:pt>
                <c:pt idx="2">
                  <c:v>0.17900000000000002</c:v>
                </c:pt>
                <c:pt idx="3">
                  <c:v>0.38600000000000001</c:v>
                </c:pt>
                <c:pt idx="4">
                  <c:v>0.63500000000000001</c:v>
                </c:pt>
                <c:pt idx="5">
                  <c:v>1.2410000000000001</c:v>
                </c:pt>
                <c:pt idx="6">
                  <c:v>1.9510000000000003</c:v>
                </c:pt>
                <c:pt idx="7">
                  <c:v>2.694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2B-4BDD-9C1E-77902B947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94688"/>
        <c:axId val="93196352"/>
      </c:scatterChart>
      <c:valAx>
        <c:axId val="93194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6352"/>
        <c:crosses val="autoZero"/>
        <c:crossBetween val="midCat"/>
      </c:valAx>
      <c:valAx>
        <c:axId val="9319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4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HaCaT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HaCaT!$Q$49:$Q$66</c:f>
                <c:numCache>
                  <c:formatCode>General</c:formatCode>
                  <c:ptCount val="18"/>
                  <c:pt idx="0">
                    <c:v>61.154084252348248</c:v>
                  </c:pt>
                  <c:pt idx="1">
                    <c:v>103.42534289104844</c:v>
                  </c:pt>
                  <c:pt idx="2">
                    <c:v>136.519945621603</c:v>
                  </c:pt>
                  <c:pt idx="3">
                    <c:v>91.341928598960493</c:v>
                  </c:pt>
                  <c:pt idx="4">
                    <c:v>159.65073678958939</c:v>
                  </c:pt>
                  <c:pt idx="5">
                    <c:v>32.18319189753246</c:v>
                  </c:pt>
                  <c:pt idx="6">
                    <c:v>154.77139817760516</c:v>
                  </c:pt>
                  <c:pt idx="7">
                    <c:v>29.952388906566075</c:v>
                  </c:pt>
                  <c:pt idx="8">
                    <c:v>40.172134265030749</c:v>
                  </c:pt>
                  <c:pt idx="9">
                    <c:v>54.863011536274421</c:v>
                  </c:pt>
                  <c:pt idx="10">
                    <c:v>90.074752264770368</c:v>
                  </c:pt>
                  <c:pt idx="11">
                    <c:v>129.02567528982334</c:v>
                  </c:pt>
                  <c:pt idx="12">
                    <c:v>96.449868111378464</c:v>
                  </c:pt>
                  <c:pt idx="13">
                    <c:v>43.495239733504391</c:v>
                  </c:pt>
                  <c:pt idx="14">
                    <c:v>19.246274732995932</c:v>
                  </c:pt>
                  <c:pt idx="15">
                    <c:v>15.58889985272868</c:v>
                  </c:pt>
                  <c:pt idx="16">
                    <c:v>6.6953557108384798</c:v>
                  </c:pt>
                  <c:pt idx="17">
                    <c:v>36.575341024183203</c:v>
                  </c:pt>
                </c:numCache>
              </c:numRef>
            </c:plus>
            <c:minus>
              <c:numRef>
                <c:f>HaCaT!$Q$49:$Q$66</c:f>
                <c:numCache>
                  <c:formatCode>General</c:formatCode>
                  <c:ptCount val="18"/>
                  <c:pt idx="0">
                    <c:v>61.154084252348248</c:v>
                  </c:pt>
                  <c:pt idx="1">
                    <c:v>103.42534289104844</c:v>
                  </c:pt>
                  <c:pt idx="2">
                    <c:v>136.519945621603</c:v>
                  </c:pt>
                  <c:pt idx="3">
                    <c:v>91.341928598960493</c:v>
                  </c:pt>
                  <c:pt idx="4">
                    <c:v>159.65073678958939</c:v>
                  </c:pt>
                  <c:pt idx="5">
                    <c:v>32.18319189753246</c:v>
                  </c:pt>
                  <c:pt idx="6">
                    <c:v>154.77139817760516</c:v>
                  </c:pt>
                  <c:pt idx="7">
                    <c:v>29.952388906566075</c:v>
                  </c:pt>
                  <c:pt idx="8">
                    <c:v>40.172134265030749</c:v>
                  </c:pt>
                  <c:pt idx="9">
                    <c:v>54.863011536274421</c:v>
                  </c:pt>
                  <c:pt idx="10">
                    <c:v>90.074752264770368</c:v>
                  </c:pt>
                  <c:pt idx="11">
                    <c:v>129.02567528982334</c:v>
                  </c:pt>
                  <c:pt idx="12">
                    <c:v>96.449868111378464</c:v>
                  </c:pt>
                  <c:pt idx="13">
                    <c:v>43.495239733504391</c:v>
                  </c:pt>
                  <c:pt idx="14">
                    <c:v>19.246274732995932</c:v>
                  </c:pt>
                  <c:pt idx="15">
                    <c:v>15.58889985272868</c:v>
                  </c:pt>
                  <c:pt idx="16">
                    <c:v>6.6953557108384798</c:v>
                  </c:pt>
                  <c:pt idx="17">
                    <c:v>36.575341024183203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HaCaT!$B$49:$C$66</c:f>
              <c:multiLvlStrCache>
                <c:ptCount val="18"/>
                <c:lvl>
                  <c:pt idx="2">
                    <c:v>1</c:v>
                  </c:pt>
                  <c:pt idx="3">
                    <c:v>5</c:v>
                  </c:pt>
                  <c:pt idx="4">
                    <c:v>50</c:v>
                  </c:pt>
                  <c:pt idx="5">
                    <c:v>100</c:v>
                  </c:pt>
                  <c:pt idx="6">
                    <c:v>1</c:v>
                  </c:pt>
                  <c:pt idx="7">
                    <c:v>5</c:v>
                  </c:pt>
                  <c:pt idx="8">
                    <c:v>50</c:v>
                  </c:pt>
                  <c:pt idx="9">
                    <c:v>100</c:v>
                  </c:pt>
                  <c:pt idx="10">
                    <c:v>1</c:v>
                  </c:pt>
                  <c:pt idx="11">
                    <c:v>5</c:v>
                  </c:pt>
                  <c:pt idx="12">
                    <c:v>50</c:v>
                  </c:pt>
                  <c:pt idx="13">
                    <c:v>100</c:v>
                  </c:pt>
                  <c:pt idx="14">
                    <c:v>1</c:v>
                  </c:pt>
                  <c:pt idx="15">
                    <c:v>5</c:v>
                  </c:pt>
                  <c:pt idx="16">
                    <c:v>50</c:v>
                  </c:pt>
                  <c:pt idx="17">
                    <c:v>100</c:v>
                  </c:pt>
                </c:lvl>
                <c:lvl>
                  <c:pt idx="0">
                    <c:v>K-</c:v>
                  </c:pt>
                  <c:pt idx="1">
                    <c:v>K+</c:v>
                  </c:pt>
                  <c:pt idx="2">
                    <c:v>Korzeń</c:v>
                  </c:pt>
                  <c:pt idx="6">
                    <c:v>Liść</c:v>
                  </c:pt>
                  <c:pt idx="10">
                    <c:v>Owoc zielony</c:v>
                  </c:pt>
                  <c:pt idx="14">
                    <c:v>Owoc żółty</c:v>
                  </c:pt>
                </c:lvl>
              </c:multiLvlStrCache>
            </c:multiLvlStrRef>
          </c:cat>
          <c:val>
            <c:numRef>
              <c:f>HaCaT!$P$49:$P$66</c:f>
              <c:numCache>
                <c:formatCode>0.00</c:formatCode>
                <c:ptCount val="18"/>
                <c:pt idx="0">
                  <c:v>418.9359028068705</c:v>
                </c:pt>
                <c:pt idx="1">
                  <c:v>543.42710256688747</c:v>
                </c:pt>
                <c:pt idx="2">
                  <c:v>578.03844900619094</c:v>
                </c:pt>
                <c:pt idx="3">
                  <c:v>490.06190941674811</c:v>
                </c:pt>
                <c:pt idx="4">
                  <c:v>600.35842293906808</c:v>
                </c:pt>
                <c:pt idx="5">
                  <c:v>496.36146410339956</c:v>
                </c:pt>
                <c:pt idx="6">
                  <c:v>585.69566634082764</c:v>
                </c:pt>
                <c:pt idx="7">
                  <c:v>394.26523297491042</c:v>
                </c:pt>
                <c:pt idx="8">
                  <c:v>410.55718475073314</c:v>
                </c:pt>
                <c:pt idx="9">
                  <c:v>475.7249918540241</c:v>
                </c:pt>
                <c:pt idx="10">
                  <c:v>452.1016617790811</c:v>
                </c:pt>
                <c:pt idx="11">
                  <c:v>550.66797002280862</c:v>
                </c:pt>
                <c:pt idx="12">
                  <c:v>500.97751710654939</c:v>
                </c:pt>
                <c:pt idx="13">
                  <c:v>460.24763766699249</c:v>
                </c:pt>
                <c:pt idx="14">
                  <c:v>393.17910285652232</c:v>
                </c:pt>
                <c:pt idx="15">
                  <c:v>388.83458238296947</c:v>
                </c:pt>
                <c:pt idx="16">
                  <c:v>405.12653415879214</c:v>
                </c:pt>
                <c:pt idx="17">
                  <c:v>400.78201368523946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D9-42E3-BED6-84237199A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193856"/>
        <c:axId val="93195104"/>
      </c:barChart>
      <c:catAx>
        <c:axId val="93193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Stężenie ekstraktów [</a:t>
                </a:r>
                <a:r>
                  <a:rPr lang="el-GR"/>
                  <a:t>μ</a:t>
                </a:r>
                <a:r>
                  <a:rPr lang="pl-PL"/>
                  <a:t>g/ml]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5104"/>
        <c:crosses val="autoZero"/>
        <c:auto val="1"/>
        <c:lblAlgn val="ctr"/>
        <c:lblOffset val="100"/>
        <c:noMultiLvlLbl val="0"/>
      </c:catAx>
      <c:valAx>
        <c:axId val="9319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PLUAR [pg/ml] 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PLUAR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70603674540682E-2"/>
          <c:y val="0.15319444444444447"/>
          <c:w val="0.87129396325459318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1397878390201224"/>
                  <c:y val="-4.671296296296296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NHDF!$P$5:$P$12</c:f>
              <c:numCache>
                <c:formatCode>General</c:formatCode>
                <c:ptCount val="8"/>
                <c:pt idx="0">
                  <c:v>0</c:v>
                </c:pt>
                <c:pt idx="1">
                  <c:v>0.155</c:v>
                </c:pt>
                <c:pt idx="2">
                  <c:v>0.3125</c:v>
                </c:pt>
                <c:pt idx="3">
                  <c:v>0.625</c:v>
                </c:pt>
                <c:pt idx="4">
                  <c:v>1.25</c:v>
                </c:pt>
                <c:pt idx="5">
                  <c:v>2.5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NHDF!$T$5:$T$12</c:f>
              <c:numCache>
                <c:formatCode>General</c:formatCode>
                <c:ptCount val="8"/>
                <c:pt idx="0">
                  <c:v>0</c:v>
                </c:pt>
                <c:pt idx="1">
                  <c:v>0.17100000000000001</c:v>
                </c:pt>
                <c:pt idx="2">
                  <c:v>0.17900000000000002</c:v>
                </c:pt>
                <c:pt idx="3">
                  <c:v>0.38600000000000001</c:v>
                </c:pt>
                <c:pt idx="4">
                  <c:v>0.63500000000000001</c:v>
                </c:pt>
                <c:pt idx="5">
                  <c:v>1.2410000000000001</c:v>
                </c:pt>
                <c:pt idx="6">
                  <c:v>1.9510000000000003</c:v>
                </c:pt>
                <c:pt idx="7">
                  <c:v>2.694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F3-4CC9-BB69-2A10ABB26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94688"/>
        <c:axId val="93196352"/>
      </c:scatterChart>
      <c:valAx>
        <c:axId val="93194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6352"/>
        <c:crosses val="autoZero"/>
        <c:crossBetween val="midCat"/>
      </c:valAx>
      <c:valAx>
        <c:axId val="9319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4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NHDF!$Q$49:$Q$66</c:f>
                <c:numCache>
                  <c:formatCode>General</c:formatCode>
                  <c:ptCount val="18"/>
                  <c:pt idx="0">
                    <c:v>101.68086579414675</c:v>
                  </c:pt>
                  <c:pt idx="1">
                    <c:v>269.47794424853805</c:v>
                  </c:pt>
                  <c:pt idx="2">
                    <c:v>134.58374993850344</c:v>
                  </c:pt>
                  <c:pt idx="3">
                    <c:v>116.16008013294318</c:v>
                  </c:pt>
                  <c:pt idx="4">
                    <c:v>168.96219383191163</c:v>
                  </c:pt>
                  <c:pt idx="5">
                    <c:v>152.3449948199526</c:v>
                  </c:pt>
                  <c:pt idx="6">
                    <c:v>244.19456471077243</c:v>
                  </c:pt>
                  <c:pt idx="7">
                    <c:v>77.673492610363155</c:v>
                  </c:pt>
                  <c:pt idx="8">
                    <c:v>167.0918173408765</c:v>
                  </c:pt>
                  <c:pt idx="9">
                    <c:v>66.369571488876673</c:v>
                  </c:pt>
                  <c:pt idx="10">
                    <c:v>103.10051174475812</c:v>
                  </c:pt>
                  <c:pt idx="11">
                    <c:v>203.34777272240493</c:v>
                  </c:pt>
                  <c:pt idx="12">
                    <c:v>125.1926928069413</c:v>
                  </c:pt>
                  <c:pt idx="13">
                    <c:v>82.383166371916388</c:v>
                  </c:pt>
                  <c:pt idx="14">
                    <c:v>77.673492610362786</c:v>
                  </c:pt>
                  <c:pt idx="15">
                    <c:v>70.395561096345361</c:v>
                  </c:pt>
                  <c:pt idx="16">
                    <c:v>105.31962436555239</c:v>
                  </c:pt>
                  <c:pt idx="17">
                    <c:v>147.46591450381061</c:v>
                  </c:pt>
                </c:numCache>
              </c:numRef>
            </c:plus>
            <c:minus>
              <c:numRef>
                <c:f>NHDF!$Q$49:$Q$66</c:f>
                <c:numCache>
                  <c:formatCode>General</c:formatCode>
                  <c:ptCount val="18"/>
                  <c:pt idx="0">
                    <c:v>101.68086579414675</c:v>
                  </c:pt>
                  <c:pt idx="1">
                    <c:v>269.47794424853805</c:v>
                  </c:pt>
                  <c:pt idx="2">
                    <c:v>134.58374993850344</c:v>
                  </c:pt>
                  <c:pt idx="3">
                    <c:v>116.16008013294318</c:v>
                  </c:pt>
                  <c:pt idx="4">
                    <c:v>168.96219383191163</c:v>
                  </c:pt>
                  <c:pt idx="5">
                    <c:v>152.3449948199526</c:v>
                  </c:pt>
                  <c:pt idx="6">
                    <c:v>244.19456471077243</c:v>
                  </c:pt>
                  <c:pt idx="7">
                    <c:v>77.673492610363155</c:v>
                  </c:pt>
                  <c:pt idx="8">
                    <c:v>167.0918173408765</c:v>
                  </c:pt>
                  <c:pt idx="9">
                    <c:v>66.369571488876673</c:v>
                  </c:pt>
                  <c:pt idx="10">
                    <c:v>103.10051174475812</c:v>
                  </c:pt>
                  <c:pt idx="11">
                    <c:v>203.34777272240493</c:v>
                  </c:pt>
                  <c:pt idx="12">
                    <c:v>125.1926928069413</c:v>
                  </c:pt>
                  <c:pt idx="13">
                    <c:v>82.383166371916388</c:v>
                  </c:pt>
                  <c:pt idx="14">
                    <c:v>77.673492610362786</c:v>
                  </c:pt>
                  <c:pt idx="15">
                    <c:v>70.395561096345361</c:v>
                  </c:pt>
                  <c:pt idx="16">
                    <c:v>105.31962436555239</c:v>
                  </c:pt>
                  <c:pt idx="17">
                    <c:v>147.46591450381061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NHDF!$B$49:$C$66</c:f>
              <c:multiLvlStrCache>
                <c:ptCount val="18"/>
                <c:lvl>
                  <c:pt idx="2">
                    <c:v>1</c:v>
                  </c:pt>
                  <c:pt idx="3">
                    <c:v>5</c:v>
                  </c:pt>
                  <c:pt idx="4">
                    <c:v>50</c:v>
                  </c:pt>
                  <c:pt idx="5">
                    <c:v>100</c:v>
                  </c:pt>
                  <c:pt idx="6">
                    <c:v>1</c:v>
                  </c:pt>
                  <c:pt idx="7">
                    <c:v>5</c:v>
                  </c:pt>
                  <c:pt idx="8">
                    <c:v>50</c:v>
                  </c:pt>
                  <c:pt idx="9">
                    <c:v>100</c:v>
                  </c:pt>
                  <c:pt idx="10">
                    <c:v>1</c:v>
                  </c:pt>
                  <c:pt idx="11">
                    <c:v>5</c:v>
                  </c:pt>
                  <c:pt idx="12">
                    <c:v>50</c:v>
                  </c:pt>
                  <c:pt idx="13">
                    <c:v>100</c:v>
                  </c:pt>
                  <c:pt idx="14">
                    <c:v>1</c:v>
                  </c:pt>
                  <c:pt idx="15">
                    <c:v>5</c:v>
                  </c:pt>
                  <c:pt idx="16">
                    <c:v>50</c:v>
                  </c:pt>
                  <c:pt idx="17">
                    <c:v>100</c:v>
                  </c:pt>
                </c:lvl>
                <c:lvl>
                  <c:pt idx="0">
                    <c:v>K-</c:v>
                  </c:pt>
                  <c:pt idx="1">
                    <c:v>K+</c:v>
                  </c:pt>
                  <c:pt idx="2">
                    <c:v>Korzeń</c:v>
                  </c:pt>
                  <c:pt idx="6">
                    <c:v>Liść</c:v>
                  </c:pt>
                  <c:pt idx="10">
                    <c:v>Owoc zielony</c:v>
                  </c:pt>
                  <c:pt idx="14">
                    <c:v>Owoc żółty</c:v>
                  </c:pt>
                </c:lvl>
              </c:multiLvlStrCache>
            </c:multiLvlStrRef>
          </c:cat>
          <c:val>
            <c:numRef>
              <c:f>NHDF!$P$49:$P$66</c:f>
              <c:numCache>
                <c:formatCode>0.00</c:formatCode>
                <c:ptCount val="18"/>
                <c:pt idx="0">
                  <c:v>396.98055827088092</c:v>
                </c:pt>
                <c:pt idx="1">
                  <c:v>883.02378624959272</c:v>
                </c:pt>
                <c:pt idx="2">
                  <c:v>615.83577712609974</c:v>
                </c:pt>
                <c:pt idx="3">
                  <c:v>695.12327576843711</c:v>
                </c:pt>
                <c:pt idx="4">
                  <c:v>728.79330943847071</c:v>
                </c:pt>
                <c:pt idx="5">
                  <c:v>964.4835451287064</c:v>
                </c:pt>
                <c:pt idx="6">
                  <c:v>795.04724666014999</c:v>
                </c:pt>
                <c:pt idx="7">
                  <c:v>542.52199413489734</c:v>
                </c:pt>
                <c:pt idx="8">
                  <c:v>496.08993157380257</c:v>
                </c:pt>
                <c:pt idx="9">
                  <c:v>227.00119474313024</c:v>
                </c:pt>
                <c:pt idx="10">
                  <c:v>569.40371456500486</c:v>
                </c:pt>
                <c:pt idx="11">
                  <c:v>714.40208536982732</c:v>
                </c:pt>
                <c:pt idx="12">
                  <c:v>621.26642771804052</c:v>
                </c:pt>
                <c:pt idx="13">
                  <c:v>568.58911697621375</c:v>
                </c:pt>
                <c:pt idx="14">
                  <c:v>477.35418703160639</c:v>
                </c:pt>
                <c:pt idx="15">
                  <c:v>591.39784946236557</c:v>
                </c:pt>
                <c:pt idx="16">
                  <c:v>526.23004235907456</c:v>
                </c:pt>
                <c:pt idx="17">
                  <c:v>835.23406104051264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B-42DC-ABBE-886BEFC68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193856"/>
        <c:axId val="93195104"/>
      </c:barChart>
      <c:catAx>
        <c:axId val="93193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Stężenie ekstraktów [</a:t>
                </a:r>
                <a:r>
                  <a:rPr lang="el-GR"/>
                  <a:t>μ</a:t>
                </a:r>
                <a:r>
                  <a:rPr lang="pl-PL"/>
                  <a:t>g/ml]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5104"/>
        <c:crosses val="autoZero"/>
        <c:auto val="1"/>
        <c:lblAlgn val="ctr"/>
        <c:lblOffset val="100"/>
        <c:noMultiLvlLbl val="0"/>
      </c:catAx>
      <c:valAx>
        <c:axId val="9319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PLUAR [pg/ml]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319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533400</xdr:colOff>
      <xdr:row>14</xdr:row>
      <xdr:rowOff>180975</xdr:rowOff>
    </xdr:from>
    <xdr:to>
      <xdr:col>22</xdr:col>
      <xdr:colOff>228600</xdr:colOff>
      <xdr:row>29</xdr:row>
      <xdr:rowOff>66675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209549</xdr:colOff>
      <xdr:row>67</xdr:row>
      <xdr:rowOff>104775</xdr:rowOff>
    </xdr:from>
    <xdr:to>
      <xdr:col>12</xdr:col>
      <xdr:colOff>447674</xdr:colOff>
      <xdr:row>81</xdr:row>
      <xdr:rowOff>180975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</xdr:colOff>
      <xdr:row>12</xdr:row>
      <xdr:rowOff>133350</xdr:rowOff>
    </xdr:from>
    <xdr:to>
      <xdr:col>22</xdr:col>
      <xdr:colOff>504825</xdr:colOff>
      <xdr:row>27</xdr:row>
      <xdr:rowOff>19050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209549</xdr:colOff>
      <xdr:row>67</xdr:row>
      <xdr:rowOff>104775</xdr:rowOff>
    </xdr:from>
    <xdr:to>
      <xdr:col>12</xdr:col>
      <xdr:colOff>447674</xdr:colOff>
      <xdr:row>81</xdr:row>
      <xdr:rowOff>180975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66"/>
  <sheetViews>
    <sheetView tabSelected="1" topLeftCell="A70" workbookViewId="0">
      <selection activeCell="O79" sqref="O79"/>
    </sheetView>
  </sheetViews>
  <sheetFormatPr defaultRowHeight="15" x14ac:dyDescent="0.25"/>
  <cols>
    <col min="1" max="1" width="4.28515625" customWidth="1"/>
  </cols>
  <sheetData>
    <row r="3" spans="1:20" x14ac:dyDescent="0.25">
      <c r="B3" t="s">
        <v>0</v>
      </c>
    </row>
    <row r="4" spans="1:20" x14ac:dyDescent="0.25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P4" t="s">
        <v>21</v>
      </c>
      <c r="Q4">
        <v>1</v>
      </c>
      <c r="R4">
        <v>2</v>
      </c>
      <c r="S4" t="s">
        <v>12</v>
      </c>
      <c r="T4" t="s">
        <v>13</v>
      </c>
    </row>
    <row r="5" spans="1:20" x14ac:dyDescent="0.25">
      <c r="A5" s="1" t="s">
        <v>1</v>
      </c>
      <c r="B5" s="2">
        <v>0.157</v>
      </c>
      <c r="C5" s="3">
        <v>0.13600000000000001</v>
      </c>
      <c r="D5" s="3">
        <v>0.13600000000000001</v>
      </c>
      <c r="E5" s="3">
        <v>0.11700000000000001</v>
      </c>
      <c r="F5" s="3">
        <v>0.215</v>
      </c>
      <c r="G5" s="3">
        <v>0.13800000000000001</v>
      </c>
      <c r="H5" s="3">
        <v>0.106</v>
      </c>
      <c r="I5" s="3">
        <v>0.124</v>
      </c>
      <c r="J5" s="3">
        <v>0.11600000000000001</v>
      </c>
      <c r="K5" s="3">
        <v>0.121</v>
      </c>
      <c r="L5" s="3">
        <v>0.11799999999999999</v>
      </c>
      <c r="M5" s="4"/>
      <c r="O5" t="s">
        <v>11</v>
      </c>
      <c r="P5" s="11">
        <v>0</v>
      </c>
      <c r="Q5">
        <v>0.152</v>
      </c>
      <c r="R5">
        <v>0.152</v>
      </c>
      <c r="S5">
        <f>AVERAGE(Q5:R5)</f>
        <v>0.152</v>
      </c>
      <c r="T5">
        <v>0</v>
      </c>
    </row>
    <row r="6" spans="1:20" x14ac:dyDescent="0.25">
      <c r="A6" s="1" t="s">
        <v>2</v>
      </c>
      <c r="B6" s="5">
        <v>0.184</v>
      </c>
      <c r="C6" s="6">
        <v>0.13300000000000001</v>
      </c>
      <c r="D6" s="6">
        <v>0.13500000000000001</v>
      </c>
      <c r="E6" s="6">
        <v>0.122</v>
      </c>
      <c r="F6" s="6">
        <v>0.108</v>
      </c>
      <c r="G6" s="6">
        <v>0.158</v>
      </c>
      <c r="H6" s="6">
        <v>9.8000000000000004E-2</v>
      </c>
      <c r="I6" s="6">
        <v>0.153</v>
      </c>
      <c r="J6" s="6">
        <v>0.11700000000000001</v>
      </c>
      <c r="K6" s="6">
        <v>0.14299999999999999</v>
      </c>
      <c r="L6" s="6">
        <v>0.11700000000000001</v>
      </c>
      <c r="M6" s="7"/>
      <c r="P6" s="11">
        <v>0.155</v>
      </c>
      <c r="Q6">
        <v>0.32300000000000001</v>
      </c>
      <c r="R6">
        <v>0.32300000000000001</v>
      </c>
      <c r="S6">
        <f t="shared" ref="S6:S12" si="0">AVERAGE(Q6:R6)</f>
        <v>0.32300000000000001</v>
      </c>
      <c r="T6">
        <f>S6-0.152</f>
        <v>0.17100000000000001</v>
      </c>
    </row>
    <row r="7" spans="1:20" x14ac:dyDescent="0.25">
      <c r="A7" s="1" t="s">
        <v>3</v>
      </c>
      <c r="B7" s="5">
        <v>0.19400000000000001</v>
      </c>
      <c r="C7" s="6">
        <v>0.20499999999999999</v>
      </c>
      <c r="D7" s="6">
        <v>0.126</v>
      </c>
      <c r="E7" s="6">
        <v>0.17299999999999999</v>
      </c>
      <c r="F7" s="6">
        <v>0.112</v>
      </c>
      <c r="G7" s="6">
        <v>0.246</v>
      </c>
      <c r="H7" s="6">
        <v>0.121</v>
      </c>
      <c r="I7" s="6">
        <v>0.17799999999999999</v>
      </c>
      <c r="J7" s="6">
        <v>0.127</v>
      </c>
      <c r="K7" s="6">
        <v>0.23799999999999999</v>
      </c>
      <c r="L7" s="6">
        <v>0.13600000000000001</v>
      </c>
      <c r="M7" s="7"/>
      <c r="P7" s="11">
        <v>0.3125</v>
      </c>
      <c r="Q7">
        <v>0.33100000000000002</v>
      </c>
      <c r="R7">
        <v>0.33100000000000002</v>
      </c>
      <c r="S7">
        <f t="shared" si="0"/>
        <v>0.33100000000000002</v>
      </c>
      <c r="T7">
        <f t="shared" ref="T7:T12" si="1">S7-0.152</f>
        <v>0.17900000000000002</v>
      </c>
    </row>
    <row r="8" spans="1:20" x14ac:dyDescent="0.25">
      <c r="A8" s="1" t="s">
        <v>4</v>
      </c>
      <c r="B8" s="5">
        <v>0.158</v>
      </c>
      <c r="C8" s="6">
        <v>0.156</v>
      </c>
      <c r="D8" s="6">
        <v>0.122</v>
      </c>
      <c r="E8" s="6">
        <v>0.13600000000000001</v>
      </c>
      <c r="F8" s="6">
        <v>0.11700000000000001</v>
      </c>
      <c r="G8" s="6">
        <v>0.20300000000000001</v>
      </c>
      <c r="H8" s="6">
        <v>0.12</v>
      </c>
      <c r="I8" s="6">
        <v>0.192</v>
      </c>
      <c r="J8" s="6">
        <v>0.108</v>
      </c>
      <c r="K8" s="6">
        <v>0.125</v>
      </c>
      <c r="L8" s="6">
        <v>0.123</v>
      </c>
      <c r="M8" s="7"/>
      <c r="P8" s="11">
        <v>0.625</v>
      </c>
      <c r="Q8">
        <v>0.53800000000000003</v>
      </c>
      <c r="R8">
        <v>0.53800000000000003</v>
      </c>
      <c r="S8">
        <f t="shared" si="0"/>
        <v>0.53800000000000003</v>
      </c>
      <c r="T8">
        <f t="shared" si="1"/>
        <v>0.38600000000000001</v>
      </c>
    </row>
    <row r="9" spans="1:20" x14ac:dyDescent="0.25">
      <c r="A9" s="1" t="s">
        <v>5</v>
      </c>
      <c r="B9" s="5">
        <v>0.23100000000000001</v>
      </c>
      <c r="C9" s="6">
        <v>0.155</v>
      </c>
      <c r="D9" s="6">
        <v>0.11700000000000001</v>
      </c>
      <c r="E9" s="6">
        <v>0.39400000000000002</v>
      </c>
      <c r="F9" s="6">
        <v>0.111</v>
      </c>
      <c r="G9" s="6">
        <v>0.246</v>
      </c>
      <c r="H9" s="6">
        <v>0.152</v>
      </c>
      <c r="I9" s="6">
        <v>0.185</v>
      </c>
      <c r="J9" s="6">
        <v>0.128</v>
      </c>
      <c r="K9" s="6">
        <v>0.14199999999999999</v>
      </c>
      <c r="L9" s="6">
        <v>0.129</v>
      </c>
      <c r="M9" s="7"/>
      <c r="P9" s="11">
        <v>1.25</v>
      </c>
      <c r="Q9">
        <v>0.78700000000000003</v>
      </c>
      <c r="R9">
        <v>0.78700000000000003</v>
      </c>
      <c r="S9">
        <f t="shared" si="0"/>
        <v>0.78700000000000003</v>
      </c>
      <c r="T9">
        <f t="shared" si="1"/>
        <v>0.63500000000000001</v>
      </c>
    </row>
    <row r="10" spans="1:20" x14ac:dyDescent="0.25">
      <c r="A10" s="1" t="s">
        <v>6</v>
      </c>
      <c r="B10" s="5">
        <v>0.30399999999999999</v>
      </c>
      <c r="C10" s="6">
        <v>0.14299999999999999</v>
      </c>
      <c r="D10" s="6">
        <v>0.115</v>
      </c>
      <c r="E10" s="6">
        <v>0.249</v>
      </c>
      <c r="F10" s="6">
        <v>0.124</v>
      </c>
      <c r="G10" s="6">
        <v>0.20100000000000001</v>
      </c>
      <c r="H10" s="6">
        <v>0.14799999999999999</v>
      </c>
      <c r="I10" s="6">
        <v>0.21299999999999999</v>
      </c>
      <c r="J10" s="6">
        <v>0.13100000000000001</v>
      </c>
      <c r="K10" s="6">
        <v>0.158</v>
      </c>
      <c r="L10" s="6">
        <v>0.126</v>
      </c>
      <c r="M10" s="7"/>
      <c r="P10" s="11">
        <v>2.5</v>
      </c>
      <c r="Q10">
        <v>1.393</v>
      </c>
      <c r="R10">
        <v>1.393</v>
      </c>
      <c r="S10">
        <f t="shared" si="0"/>
        <v>1.393</v>
      </c>
      <c r="T10">
        <f t="shared" si="1"/>
        <v>1.2410000000000001</v>
      </c>
    </row>
    <row r="11" spans="1:20" x14ac:dyDescent="0.25">
      <c r="A11" s="1" t="s">
        <v>7</v>
      </c>
      <c r="B11" s="5">
        <v>0.23799999999999999</v>
      </c>
      <c r="C11" s="6">
        <v>0.13500000000000001</v>
      </c>
      <c r="D11" s="6">
        <v>0.124</v>
      </c>
      <c r="E11" s="6">
        <v>0.18099999999999999</v>
      </c>
      <c r="F11" s="6">
        <v>0.11700000000000001</v>
      </c>
      <c r="G11" s="6">
        <v>0.23300000000000001</v>
      </c>
      <c r="H11" s="6">
        <v>0.13</v>
      </c>
      <c r="I11" s="6">
        <v>0.20499999999999999</v>
      </c>
      <c r="J11" s="6">
        <v>0.153</v>
      </c>
      <c r="K11" s="6">
        <v>0.17199999999999999</v>
      </c>
      <c r="L11" s="6">
        <v>0.122</v>
      </c>
      <c r="M11" s="7"/>
      <c r="P11" s="11">
        <v>5</v>
      </c>
      <c r="Q11">
        <v>2.1030000000000002</v>
      </c>
      <c r="R11">
        <v>2.1030000000000002</v>
      </c>
      <c r="S11">
        <f t="shared" si="0"/>
        <v>2.1030000000000002</v>
      </c>
      <c r="T11">
        <f t="shared" si="1"/>
        <v>1.9510000000000003</v>
      </c>
    </row>
    <row r="12" spans="1:20" x14ac:dyDescent="0.25">
      <c r="A12" s="1" t="s">
        <v>8</v>
      </c>
      <c r="B12" s="8">
        <v>0.219</v>
      </c>
      <c r="C12" s="9">
        <v>0.29899999999999999</v>
      </c>
      <c r="D12" s="9">
        <v>0.126</v>
      </c>
      <c r="E12" s="9">
        <v>0.15</v>
      </c>
      <c r="F12" s="9">
        <v>0.17699999999999999</v>
      </c>
      <c r="G12" s="9">
        <v>0.16600000000000001</v>
      </c>
      <c r="H12" s="9">
        <v>0.11799999999999999</v>
      </c>
      <c r="I12" s="9">
        <v>0.14899999999999999</v>
      </c>
      <c r="J12" s="9">
        <v>0.13700000000000001</v>
      </c>
      <c r="K12" s="9">
        <v>0.155</v>
      </c>
      <c r="L12" s="9">
        <v>0.13500000000000001</v>
      </c>
      <c r="M12" s="10"/>
      <c r="P12" s="11">
        <v>10</v>
      </c>
      <c r="Q12">
        <v>2.8460000000000001</v>
      </c>
      <c r="R12">
        <v>2.8460000000000001</v>
      </c>
      <c r="S12">
        <f t="shared" si="0"/>
        <v>2.8460000000000001</v>
      </c>
      <c r="T12">
        <f t="shared" si="1"/>
        <v>2.694</v>
      </c>
    </row>
    <row r="17" spans="2:15" x14ac:dyDescent="0.25">
      <c r="B17" s="11">
        <f>B5</f>
        <v>0.157</v>
      </c>
      <c r="C17" s="11">
        <f t="shared" ref="C17:L17" si="2">C5</f>
        <v>0.13600000000000001</v>
      </c>
      <c r="D17" s="11">
        <f t="shared" si="2"/>
        <v>0.13600000000000001</v>
      </c>
      <c r="E17" s="16">
        <f t="shared" si="2"/>
        <v>0.11700000000000001</v>
      </c>
      <c r="F17" s="16">
        <f t="shared" si="2"/>
        <v>0.215</v>
      </c>
      <c r="G17" s="16">
        <f t="shared" si="2"/>
        <v>0.13800000000000001</v>
      </c>
      <c r="H17" s="11">
        <f t="shared" si="2"/>
        <v>0.106</v>
      </c>
      <c r="I17" s="11">
        <f t="shared" si="2"/>
        <v>0.124</v>
      </c>
      <c r="J17" s="11">
        <f t="shared" si="2"/>
        <v>0.11600000000000001</v>
      </c>
      <c r="K17" s="16">
        <f t="shared" si="2"/>
        <v>0.121</v>
      </c>
      <c r="L17" s="16">
        <f t="shared" si="2"/>
        <v>0.11799999999999999</v>
      </c>
    </row>
    <row r="18" spans="2:15" x14ac:dyDescent="0.25">
      <c r="B18" s="11">
        <f t="shared" ref="B18:L24" si="3">B6</f>
        <v>0.184</v>
      </c>
      <c r="C18" s="11">
        <f t="shared" si="3"/>
        <v>0.13300000000000001</v>
      </c>
      <c r="D18" s="11">
        <f t="shared" si="3"/>
        <v>0.13500000000000001</v>
      </c>
      <c r="E18" s="16">
        <f t="shared" si="3"/>
        <v>0.122</v>
      </c>
      <c r="F18" s="16">
        <f t="shared" si="3"/>
        <v>0.108</v>
      </c>
      <c r="G18" s="16">
        <f t="shared" si="3"/>
        <v>0.158</v>
      </c>
      <c r="H18" s="11">
        <f t="shared" si="3"/>
        <v>9.8000000000000004E-2</v>
      </c>
      <c r="I18" s="11">
        <f t="shared" si="3"/>
        <v>0.153</v>
      </c>
      <c r="J18" s="11">
        <f t="shared" si="3"/>
        <v>0.11700000000000001</v>
      </c>
      <c r="K18" s="16">
        <f t="shared" si="3"/>
        <v>0.14299999999999999</v>
      </c>
      <c r="L18" s="16">
        <f t="shared" si="3"/>
        <v>0.11700000000000001</v>
      </c>
    </row>
    <row r="19" spans="2:15" x14ac:dyDescent="0.25">
      <c r="B19" s="11">
        <f t="shared" si="3"/>
        <v>0.19400000000000001</v>
      </c>
      <c r="C19" s="11">
        <f t="shared" si="3"/>
        <v>0.20499999999999999</v>
      </c>
      <c r="D19" s="11">
        <f t="shared" si="3"/>
        <v>0.126</v>
      </c>
      <c r="E19" s="16">
        <f t="shared" si="3"/>
        <v>0.17299999999999999</v>
      </c>
      <c r="F19" s="16">
        <f t="shared" si="3"/>
        <v>0.112</v>
      </c>
      <c r="G19" s="16">
        <f t="shared" si="3"/>
        <v>0.246</v>
      </c>
      <c r="H19" s="11">
        <f t="shared" si="3"/>
        <v>0.121</v>
      </c>
      <c r="I19" s="11">
        <f t="shared" si="3"/>
        <v>0.17799999999999999</v>
      </c>
      <c r="J19" s="11">
        <f t="shared" si="3"/>
        <v>0.127</v>
      </c>
      <c r="K19" s="16">
        <f t="shared" si="3"/>
        <v>0.23799999999999999</v>
      </c>
      <c r="L19" s="16">
        <f t="shared" si="3"/>
        <v>0.13600000000000001</v>
      </c>
    </row>
    <row r="20" spans="2:15" x14ac:dyDescent="0.25">
      <c r="B20" s="11">
        <f t="shared" si="3"/>
        <v>0.158</v>
      </c>
      <c r="C20" s="11">
        <f t="shared" si="3"/>
        <v>0.156</v>
      </c>
      <c r="D20" s="11">
        <f t="shared" si="3"/>
        <v>0.122</v>
      </c>
      <c r="E20" s="16">
        <f t="shared" si="3"/>
        <v>0.13600000000000001</v>
      </c>
      <c r="F20" s="16">
        <f t="shared" si="3"/>
        <v>0.11700000000000001</v>
      </c>
      <c r="G20" s="16">
        <f t="shared" si="3"/>
        <v>0.20300000000000001</v>
      </c>
      <c r="H20" s="11">
        <f t="shared" si="3"/>
        <v>0.12</v>
      </c>
      <c r="I20" s="11">
        <f t="shared" si="3"/>
        <v>0.192</v>
      </c>
      <c r="J20" s="11">
        <f t="shared" si="3"/>
        <v>0.108</v>
      </c>
      <c r="K20" s="16">
        <f t="shared" si="3"/>
        <v>0.125</v>
      </c>
      <c r="L20" s="16">
        <f t="shared" si="3"/>
        <v>0.123</v>
      </c>
    </row>
    <row r="21" spans="2:15" x14ac:dyDescent="0.25">
      <c r="B21" s="11">
        <f t="shared" si="3"/>
        <v>0.23100000000000001</v>
      </c>
      <c r="C21" s="11">
        <f t="shared" si="3"/>
        <v>0.155</v>
      </c>
      <c r="D21" s="11">
        <f t="shared" si="3"/>
        <v>0.11700000000000001</v>
      </c>
      <c r="E21" s="16">
        <f t="shared" si="3"/>
        <v>0.39400000000000002</v>
      </c>
      <c r="F21" s="16">
        <f t="shared" si="3"/>
        <v>0.111</v>
      </c>
      <c r="G21" s="16">
        <f t="shared" si="3"/>
        <v>0.246</v>
      </c>
      <c r="H21" s="11">
        <f t="shared" si="3"/>
        <v>0.152</v>
      </c>
      <c r="I21" s="11">
        <f t="shared" si="3"/>
        <v>0.185</v>
      </c>
      <c r="J21" s="16">
        <f t="shared" si="3"/>
        <v>0.128</v>
      </c>
      <c r="K21" s="16">
        <f t="shared" si="3"/>
        <v>0.14199999999999999</v>
      </c>
      <c r="L21" s="16">
        <f t="shared" si="3"/>
        <v>0.129</v>
      </c>
    </row>
    <row r="22" spans="2:15" x14ac:dyDescent="0.25">
      <c r="B22" s="11">
        <f t="shared" si="3"/>
        <v>0.30399999999999999</v>
      </c>
      <c r="C22" s="11">
        <f t="shared" si="3"/>
        <v>0.14299999999999999</v>
      </c>
      <c r="D22" s="11">
        <f t="shared" si="3"/>
        <v>0.115</v>
      </c>
      <c r="E22" s="16">
        <f t="shared" si="3"/>
        <v>0.249</v>
      </c>
      <c r="F22" s="16">
        <f t="shared" si="3"/>
        <v>0.124</v>
      </c>
      <c r="G22" s="16">
        <f t="shared" si="3"/>
        <v>0.20100000000000001</v>
      </c>
      <c r="H22" s="11">
        <f t="shared" si="3"/>
        <v>0.14799999999999999</v>
      </c>
      <c r="I22" s="11">
        <f t="shared" si="3"/>
        <v>0.21299999999999999</v>
      </c>
      <c r="J22" s="16">
        <f t="shared" si="3"/>
        <v>0.13100000000000001</v>
      </c>
      <c r="K22" s="16">
        <f t="shared" si="3"/>
        <v>0.158</v>
      </c>
      <c r="L22" s="16">
        <f t="shared" si="3"/>
        <v>0.126</v>
      </c>
    </row>
    <row r="23" spans="2:15" x14ac:dyDescent="0.25">
      <c r="B23" s="11">
        <f t="shared" si="3"/>
        <v>0.23799999999999999</v>
      </c>
      <c r="C23" s="11">
        <f t="shared" si="3"/>
        <v>0.13500000000000001</v>
      </c>
      <c r="D23" s="11">
        <f t="shared" si="3"/>
        <v>0.124</v>
      </c>
      <c r="E23" s="16">
        <f t="shared" si="3"/>
        <v>0.18099999999999999</v>
      </c>
      <c r="F23" s="16">
        <f t="shared" si="3"/>
        <v>0.11700000000000001</v>
      </c>
      <c r="G23" s="16">
        <f t="shared" si="3"/>
        <v>0.23300000000000001</v>
      </c>
      <c r="H23" s="11">
        <f t="shared" si="3"/>
        <v>0.13</v>
      </c>
      <c r="I23" s="11">
        <f t="shared" si="3"/>
        <v>0.20499999999999999</v>
      </c>
      <c r="J23" s="16">
        <f t="shared" si="3"/>
        <v>0.153</v>
      </c>
      <c r="K23" s="16">
        <f t="shared" si="3"/>
        <v>0.17199999999999999</v>
      </c>
      <c r="L23" s="16">
        <f t="shared" si="3"/>
        <v>0.122</v>
      </c>
    </row>
    <row r="24" spans="2:15" x14ac:dyDescent="0.25">
      <c r="B24" s="11">
        <f t="shared" si="3"/>
        <v>0.219</v>
      </c>
      <c r="C24" s="11">
        <f t="shared" si="3"/>
        <v>0.29899999999999999</v>
      </c>
      <c r="D24" s="11">
        <f t="shared" si="3"/>
        <v>0.126</v>
      </c>
      <c r="E24" s="16">
        <f t="shared" si="3"/>
        <v>0.15</v>
      </c>
      <c r="F24" s="16">
        <f t="shared" si="3"/>
        <v>0.17699999999999999</v>
      </c>
      <c r="G24" s="16">
        <f t="shared" si="3"/>
        <v>0.16600000000000001</v>
      </c>
      <c r="H24" s="11">
        <f t="shared" si="3"/>
        <v>0.11799999999999999</v>
      </c>
      <c r="I24" s="11">
        <f t="shared" si="3"/>
        <v>0.14899999999999999</v>
      </c>
      <c r="J24" s="16">
        <f t="shared" si="3"/>
        <v>0.13700000000000001</v>
      </c>
      <c r="K24" s="16">
        <f t="shared" si="3"/>
        <v>0.155</v>
      </c>
      <c r="L24" s="16">
        <f t="shared" si="3"/>
        <v>0.13500000000000001</v>
      </c>
    </row>
    <row r="26" spans="2:15" x14ac:dyDescent="0.25">
      <c r="E26" t="s">
        <v>1</v>
      </c>
      <c r="I26" t="s">
        <v>2</v>
      </c>
      <c r="L26" t="s">
        <v>3</v>
      </c>
      <c r="N26" t="s">
        <v>4</v>
      </c>
    </row>
    <row r="27" spans="2:15" x14ac:dyDescent="0.25">
      <c r="B27" t="s">
        <v>9</v>
      </c>
      <c r="D27" s="11">
        <v>0.157</v>
      </c>
      <c r="E27" s="11">
        <v>0.23799999999999999</v>
      </c>
      <c r="F27" s="11">
        <v>0.155</v>
      </c>
      <c r="G27" s="11">
        <v>0.126</v>
      </c>
      <c r="H27">
        <v>0.11700000000000001</v>
      </c>
      <c r="I27">
        <v>0.18099999999999999</v>
      </c>
      <c r="J27">
        <v>0.111</v>
      </c>
      <c r="K27">
        <v>0.246</v>
      </c>
      <c r="L27" s="11">
        <v>0.106</v>
      </c>
      <c r="M27" s="11">
        <v>0.17799999999999999</v>
      </c>
      <c r="N27">
        <v>0.128</v>
      </c>
      <c r="O27">
        <v>0.17199999999999999</v>
      </c>
    </row>
    <row r="28" spans="2:15" x14ac:dyDescent="0.25">
      <c r="B28" t="s">
        <v>10</v>
      </c>
      <c r="D28" s="11">
        <v>0.184</v>
      </c>
      <c r="E28" s="11">
        <v>0.219</v>
      </c>
      <c r="F28" s="11">
        <v>0.14299999999999999</v>
      </c>
      <c r="G28" s="11">
        <v>0.122</v>
      </c>
      <c r="H28">
        <v>0.122</v>
      </c>
      <c r="I28">
        <v>0.15</v>
      </c>
      <c r="J28">
        <v>0.124</v>
      </c>
      <c r="K28">
        <v>0.20300000000000001</v>
      </c>
      <c r="L28" s="11">
        <v>9.8000000000000004E-2</v>
      </c>
      <c r="M28" s="11">
        <v>0.192</v>
      </c>
      <c r="N28">
        <v>0.13100000000000001</v>
      </c>
      <c r="O28">
        <v>0.155</v>
      </c>
    </row>
    <row r="29" spans="2:15" x14ac:dyDescent="0.25">
      <c r="B29" t="s">
        <v>14</v>
      </c>
      <c r="C29">
        <v>1</v>
      </c>
      <c r="D29" s="11">
        <v>0.19400000000000001</v>
      </c>
      <c r="E29" s="11"/>
      <c r="F29" s="11"/>
      <c r="G29" s="11"/>
      <c r="H29">
        <v>0.17299999999999999</v>
      </c>
      <c r="K29">
        <v>0.246</v>
      </c>
      <c r="L29" s="11">
        <v>0.121</v>
      </c>
      <c r="M29" s="11"/>
      <c r="N29">
        <v>0.153</v>
      </c>
    </row>
    <row r="30" spans="2:15" x14ac:dyDescent="0.25">
      <c r="C30">
        <v>5</v>
      </c>
      <c r="D30" s="11">
        <v>0.158</v>
      </c>
      <c r="E30" s="11"/>
      <c r="F30" s="11"/>
      <c r="G30" s="11"/>
      <c r="H30">
        <v>0.13600000000000001</v>
      </c>
      <c r="K30">
        <v>0.20100000000000001</v>
      </c>
      <c r="L30" s="11">
        <v>0.12</v>
      </c>
      <c r="M30" s="11"/>
      <c r="N30">
        <v>0.13700000000000001</v>
      </c>
    </row>
    <row r="31" spans="2:15" x14ac:dyDescent="0.25">
      <c r="C31">
        <v>50</v>
      </c>
      <c r="D31" s="11">
        <v>0.23100000000000001</v>
      </c>
      <c r="E31" s="11"/>
      <c r="F31" s="11"/>
      <c r="G31" s="11"/>
      <c r="H31">
        <v>0.39400000000000002</v>
      </c>
      <c r="K31">
        <v>0.23300000000000001</v>
      </c>
      <c r="L31" s="11">
        <v>0.152</v>
      </c>
      <c r="M31" s="11"/>
      <c r="N31">
        <v>0.121</v>
      </c>
    </row>
    <row r="32" spans="2:15" x14ac:dyDescent="0.25">
      <c r="C32">
        <v>100</v>
      </c>
      <c r="D32" s="11">
        <v>0.30399999999999999</v>
      </c>
      <c r="E32" s="11"/>
      <c r="F32" s="11"/>
      <c r="G32" s="11"/>
      <c r="H32">
        <v>0.249</v>
      </c>
      <c r="K32">
        <v>0.16600000000000001</v>
      </c>
      <c r="L32" s="11">
        <v>0.14799999999999999</v>
      </c>
      <c r="M32" s="11"/>
      <c r="N32">
        <v>0.14299999999999999</v>
      </c>
    </row>
    <row r="33" spans="2:17" x14ac:dyDescent="0.25">
      <c r="B33" t="s">
        <v>15</v>
      </c>
      <c r="C33">
        <v>1</v>
      </c>
      <c r="D33" s="11"/>
      <c r="E33" s="11">
        <v>0.13600000000000001</v>
      </c>
      <c r="F33" s="11"/>
      <c r="G33" s="11"/>
      <c r="I33">
        <v>0.215</v>
      </c>
      <c r="L33" s="11">
        <v>0.13</v>
      </c>
      <c r="M33" s="11"/>
      <c r="N33">
        <v>0.23799999999999999</v>
      </c>
    </row>
    <row r="34" spans="2:17" x14ac:dyDescent="0.25">
      <c r="C34">
        <v>5</v>
      </c>
      <c r="D34" s="11"/>
      <c r="E34" s="11">
        <v>0.13300000000000001</v>
      </c>
      <c r="F34" s="11"/>
      <c r="G34" s="11"/>
      <c r="I34">
        <v>0.108</v>
      </c>
      <c r="L34" s="11">
        <v>0.11799999999999999</v>
      </c>
      <c r="M34" s="11"/>
      <c r="N34">
        <v>0.125</v>
      </c>
    </row>
    <row r="35" spans="2:17" x14ac:dyDescent="0.25">
      <c r="C35">
        <v>50</v>
      </c>
      <c r="D35" s="11"/>
      <c r="E35" s="11">
        <v>0.20499999999999999</v>
      </c>
      <c r="F35" s="11"/>
      <c r="G35" s="11"/>
      <c r="I35">
        <v>0.112</v>
      </c>
      <c r="L35" s="11">
        <v>0.124</v>
      </c>
      <c r="M35" s="11"/>
      <c r="N35">
        <v>0.14199999999999999</v>
      </c>
    </row>
    <row r="36" spans="2:17" x14ac:dyDescent="0.25">
      <c r="C36">
        <v>100</v>
      </c>
      <c r="D36" s="11"/>
      <c r="E36" s="11">
        <v>0.156</v>
      </c>
      <c r="F36" s="11"/>
      <c r="G36" s="11"/>
      <c r="I36">
        <v>0.11700000000000001</v>
      </c>
      <c r="L36" s="11">
        <v>0.153</v>
      </c>
      <c r="M36" s="11"/>
      <c r="N36">
        <v>0.158</v>
      </c>
    </row>
    <row r="37" spans="2:17" x14ac:dyDescent="0.25">
      <c r="B37" t="s">
        <v>16</v>
      </c>
      <c r="C37">
        <v>1</v>
      </c>
      <c r="D37" s="11"/>
      <c r="E37" s="11"/>
      <c r="F37" s="11">
        <v>0.13500000000000001</v>
      </c>
      <c r="G37" s="11"/>
      <c r="J37">
        <v>0.11700000000000001</v>
      </c>
      <c r="L37" s="11"/>
      <c r="M37" s="11">
        <v>0.185</v>
      </c>
      <c r="O37">
        <v>0.11799999999999999</v>
      </c>
    </row>
    <row r="38" spans="2:17" x14ac:dyDescent="0.25">
      <c r="C38">
        <v>5</v>
      </c>
      <c r="D38" s="11"/>
      <c r="E38" s="11"/>
      <c r="F38" s="11">
        <v>0.29899999999999999</v>
      </c>
      <c r="G38" s="11"/>
      <c r="J38">
        <v>0.17699999999999999</v>
      </c>
      <c r="L38" s="11"/>
      <c r="M38" s="11">
        <v>0.21299999999999999</v>
      </c>
      <c r="O38">
        <v>0.11700000000000001</v>
      </c>
    </row>
    <row r="39" spans="2:17" x14ac:dyDescent="0.25">
      <c r="C39">
        <v>50</v>
      </c>
      <c r="D39" s="11"/>
      <c r="E39" s="11"/>
      <c r="F39" s="11">
        <v>0.13600000000000001</v>
      </c>
      <c r="G39" s="11"/>
      <c r="J39">
        <v>0.13800000000000001</v>
      </c>
      <c r="L39" s="11"/>
      <c r="M39" s="11">
        <v>0.20499999999999999</v>
      </c>
      <c r="O39">
        <v>0.13600000000000001</v>
      </c>
    </row>
    <row r="40" spans="2:17" x14ac:dyDescent="0.25">
      <c r="C40">
        <v>100</v>
      </c>
      <c r="D40" s="11"/>
      <c r="E40" s="11"/>
      <c r="F40" s="11">
        <v>0.13500000000000001</v>
      </c>
      <c r="G40" s="11"/>
      <c r="J40">
        <v>0.158</v>
      </c>
      <c r="L40" s="11"/>
      <c r="M40" s="11">
        <v>0.14899999999999999</v>
      </c>
      <c r="O40">
        <v>0.123</v>
      </c>
    </row>
    <row r="41" spans="2:17" x14ac:dyDescent="0.25">
      <c r="B41" t="s">
        <v>17</v>
      </c>
      <c r="C41">
        <v>1</v>
      </c>
      <c r="D41" s="11"/>
      <c r="E41" s="11"/>
      <c r="F41" s="11"/>
      <c r="G41" s="11">
        <v>0.11700000000000001</v>
      </c>
      <c r="K41">
        <v>0.246</v>
      </c>
      <c r="L41" s="11"/>
      <c r="M41" s="11">
        <v>0.11600000000000001</v>
      </c>
      <c r="O41">
        <v>0.129</v>
      </c>
    </row>
    <row r="42" spans="2:17" x14ac:dyDescent="0.25">
      <c r="C42">
        <v>5</v>
      </c>
      <c r="D42" s="11"/>
      <c r="E42" s="11"/>
      <c r="F42" s="11"/>
      <c r="G42" s="11">
        <v>0.115</v>
      </c>
      <c r="K42">
        <v>0.20100000000000001</v>
      </c>
      <c r="L42" s="11"/>
      <c r="M42" s="11">
        <v>0.11700000000000001</v>
      </c>
      <c r="O42">
        <v>0.126</v>
      </c>
    </row>
    <row r="43" spans="2:17" x14ac:dyDescent="0.25">
      <c r="C43">
        <v>50</v>
      </c>
      <c r="D43" s="11"/>
      <c r="E43" s="11"/>
      <c r="F43" s="11"/>
      <c r="G43" s="11">
        <v>0.124</v>
      </c>
      <c r="K43">
        <v>0.23300000000000001</v>
      </c>
      <c r="L43" s="11"/>
      <c r="M43" s="11">
        <v>0.127</v>
      </c>
      <c r="O43">
        <v>0.122</v>
      </c>
    </row>
    <row r="44" spans="2:17" x14ac:dyDescent="0.25">
      <c r="C44">
        <v>100</v>
      </c>
      <c r="D44" s="11"/>
      <c r="E44" s="11"/>
      <c r="F44" s="11"/>
      <c r="G44" s="11">
        <v>0.126</v>
      </c>
      <c r="K44">
        <v>0.16600000000000001</v>
      </c>
      <c r="L44" s="11"/>
      <c r="M44" s="11">
        <v>0.108</v>
      </c>
      <c r="O44">
        <v>0.13500000000000001</v>
      </c>
    </row>
    <row r="46" spans="2:17" x14ac:dyDescent="0.25">
      <c r="B46" t="s">
        <v>18</v>
      </c>
    </row>
    <row r="48" spans="2:17" x14ac:dyDescent="0.25">
      <c r="D48" s="11"/>
      <c r="E48" s="11" t="s">
        <v>1</v>
      </c>
      <c r="F48" s="11"/>
      <c r="G48" s="11"/>
      <c r="H48" s="16"/>
      <c r="I48" s="16" t="s">
        <v>2</v>
      </c>
      <c r="J48" s="16"/>
      <c r="K48" s="16"/>
      <c r="L48" s="11" t="s">
        <v>3</v>
      </c>
      <c r="M48" s="11"/>
      <c r="N48" s="16" t="s">
        <v>4</v>
      </c>
      <c r="O48" s="16"/>
      <c r="P48" s="14" t="s">
        <v>19</v>
      </c>
      <c r="Q48" t="s">
        <v>20</v>
      </c>
    </row>
    <row r="49" spans="2:17" x14ac:dyDescent="0.25">
      <c r="B49" s="14" t="s">
        <v>9</v>
      </c>
      <c r="C49" s="14"/>
      <c r="D49" s="13">
        <f>D27/0.3069*1000</f>
        <v>511.56728576083412</v>
      </c>
      <c r="E49" s="13"/>
      <c r="F49" s="13">
        <f>F27/0.3069*1000</f>
        <v>505.05050505050508</v>
      </c>
      <c r="G49" s="13">
        <f>G27/0.3069*1000</f>
        <v>410.55718475073309</v>
      </c>
      <c r="H49" s="17">
        <f>H27/0.3069*1000</f>
        <v>381.23167155425222</v>
      </c>
      <c r="I49" s="17"/>
      <c r="J49" s="17">
        <f>J27/0.3069*1000</f>
        <v>361.68132942326491</v>
      </c>
      <c r="K49" s="17"/>
      <c r="L49" s="13">
        <f>L27/0.3069*1000</f>
        <v>345.38937764744213</v>
      </c>
      <c r="M49" s="13"/>
      <c r="N49" s="17">
        <f t="shared" ref="N49:N58" si="4">N27/0.3069*1000</f>
        <v>417.07396546106224</v>
      </c>
      <c r="O49" s="17"/>
      <c r="P49" s="15">
        <f t="shared" ref="P49:P66" si="5">AVERAGE(D49:O49)</f>
        <v>418.9359028068705</v>
      </c>
      <c r="Q49" s="12">
        <f>_xlfn.STDEV.S(D49:P49)</f>
        <v>61.154084252348248</v>
      </c>
    </row>
    <row r="50" spans="2:17" x14ac:dyDescent="0.25">
      <c r="B50" s="14" t="s">
        <v>10</v>
      </c>
      <c r="C50" s="14"/>
      <c r="D50" s="13">
        <f>D28/0.3069*1000</f>
        <v>599.54382535027696</v>
      </c>
      <c r="E50" s="13">
        <f>E28/0.3069*1000</f>
        <v>713.5874877810362</v>
      </c>
      <c r="F50" s="13">
        <f>F28/0.3069*1000</f>
        <v>465.94982078853042</v>
      </c>
      <c r="G50" s="13"/>
      <c r="H50" s="17"/>
      <c r="I50" s="17">
        <f>I28/0.3069*1000</f>
        <v>488.75855327468224</v>
      </c>
      <c r="J50" s="17">
        <f>J28/0.3069*1000</f>
        <v>404.04040404040404</v>
      </c>
      <c r="K50" s="17">
        <f>K28/0.3069*1000</f>
        <v>661.45324209840339</v>
      </c>
      <c r="L50" s="13"/>
      <c r="M50" s="13">
        <f>M28/0.3069*1000</f>
        <v>625.61094819159337</v>
      </c>
      <c r="N50" s="17">
        <f t="shared" si="4"/>
        <v>426.84913652655587</v>
      </c>
      <c r="O50" s="17">
        <f>O28/0.3069*1000</f>
        <v>505.05050505050508</v>
      </c>
      <c r="P50" s="15">
        <f t="shared" si="5"/>
        <v>543.42710256688747</v>
      </c>
      <c r="Q50" s="12">
        <f t="shared" ref="Q50:Q66" si="6">_xlfn.STDEV.S(D50:P50)</f>
        <v>103.42534289104844</v>
      </c>
    </row>
    <row r="51" spans="2:17" x14ac:dyDescent="0.25">
      <c r="B51" s="14" t="s">
        <v>14</v>
      </c>
      <c r="C51" s="14">
        <v>1</v>
      </c>
      <c r="D51" s="13">
        <f>D29/0.3069*1000</f>
        <v>632.12772890192252</v>
      </c>
      <c r="E51" s="13"/>
      <c r="F51" s="13"/>
      <c r="G51" s="13"/>
      <c r="H51" s="17">
        <f>H29/0.3069*1000</f>
        <v>563.70153144346693</v>
      </c>
      <c r="I51" s="17"/>
      <c r="J51" s="17"/>
      <c r="K51" s="17">
        <f>K29/0.3069*1000</f>
        <v>801.56402737047893</v>
      </c>
      <c r="L51" s="13">
        <f t="shared" ref="L51:L58" si="7">L29/0.3069*1000</f>
        <v>394.26523297491042</v>
      </c>
      <c r="M51" s="13"/>
      <c r="N51" s="17">
        <f t="shared" si="4"/>
        <v>498.53372434017598</v>
      </c>
      <c r="O51" s="17"/>
      <c r="P51" s="15">
        <f t="shared" si="5"/>
        <v>578.03844900619094</v>
      </c>
      <c r="Q51" s="12">
        <f t="shared" si="6"/>
        <v>136.519945621603</v>
      </c>
    </row>
    <row r="52" spans="2:17" x14ac:dyDescent="0.25">
      <c r="B52" s="14"/>
      <c r="C52" s="14">
        <v>5</v>
      </c>
      <c r="D52" s="13">
        <f>D30/0.3069*1000</f>
        <v>514.8256761159987</v>
      </c>
      <c r="E52" s="13"/>
      <c r="F52" s="13"/>
      <c r="G52" s="13"/>
      <c r="H52" s="17">
        <f>H30/0.3069*1000</f>
        <v>443.14108830237865</v>
      </c>
      <c r="I52" s="17"/>
      <c r="J52" s="17"/>
      <c r="K52" s="17">
        <f>K30/0.3069*1000</f>
        <v>654.93646138807424</v>
      </c>
      <c r="L52" s="13">
        <f t="shared" si="7"/>
        <v>391.00684261974584</v>
      </c>
      <c r="M52" s="13"/>
      <c r="N52" s="17">
        <f t="shared" si="4"/>
        <v>446.39947865754323</v>
      </c>
      <c r="O52" s="17"/>
      <c r="P52" s="15">
        <f t="shared" si="5"/>
        <v>490.06190941674811</v>
      </c>
      <c r="Q52" s="12">
        <f t="shared" si="6"/>
        <v>91.341928598960493</v>
      </c>
    </row>
    <row r="53" spans="2:17" x14ac:dyDescent="0.25">
      <c r="B53" s="14"/>
      <c r="C53" s="14">
        <v>50</v>
      </c>
      <c r="D53" s="13">
        <f>D31/0.3069*1000</f>
        <v>752.6881720430107</v>
      </c>
      <c r="E53" s="13"/>
      <c r="F53" s="13"/>
      <c r="G53" s="13"/>
      <c r="H53" s="17"/>
      <c r="I53" s="17"/>
      <c r="J53" s="17"/>
      <c r="K53" s="17">
        <f>K31/0.3069*1000</f>
        <v>759.20495275333985</v>
      </c>
      <c r="L53" s="13">
        <f t="shared" si="7"/>
        <v>495.2753339850114</v>
      </c>
      <c r="M53" s="13"/>
      <c r="N53" s="17">
        <f t="shared" si="4"/>
        <v>394.26523297491042</v>
      </c>
      <c r="O53" s="17"/>
      <c r="P53" s="15">
        <f t="shared" si="5"/>
        <v>600.35842293906808</v>
      </c>
      <c r="Q53" s="12">
        <f t="shared" si="6"/>
        <v>159.65073678958939</v>
      </c>
    </row>
    <row r="54" spans="2:17" x14ac:dyDescent="0.25">
      <c r="B54" s="14"/>
      <c r="C54" s="14">
        <v>100</v>
      </c>
      <c r="D54" s="13"/>
      <c r="E54" s="13"/>
      <c r="F54" s="13"/>
      <c r="G54" s="13"/>
      <c r="H54" s="17"/>
      <c r="I54" s="17"/>
      <c r="J54" s="17"/>
      <c r="K54" s="17">
        <f>K32/0.3069*1000</f>
        <v>540.89279895731511</v>
      </c>
      <c r="L54" s="13">
        <f t="shared" si="7"/>
        <v>482.2417725643532</v>
      </c>
      <c r="M54" s="13"/>
      <c r="N54" s="17">
        <f t="shared" si="4"/>
        <v>465.94982078853042</v>
      </c>
      <c r="O54" s="17"/>
      <c r="P54" s="15">
        <f t="shared" si="5"/>
        <v>496.36146410339956</v>
      </c>
      <c r="Q54" s="12">
        <f t="shared" si="6"/>
        <v>32.18319189753246</v>
      </c>
    </row>
    <row r="55" spans="2:17" x14ac:dyDescent="0.25">
      <c r="B55" s="14" t="s">
        <v>15</v>
      </c>
      <c r="C55" s="14">
        <v>1</v>
      </c>
      <c r="D55" s="13"/>
      <c r="E55" s="13">
        <f>E33/0.3069*1000</f>
        <v>443.14108830237865</v>
      </c>
      <c r="F55" s="13"/>
      <c r="G55" s="13"/>
      <c r="H55" s="17"/>
      <c r="I55" s="17">
        <f>I33/0.3069*1000</f>
        <v>700.553926360378</v>
      </c>
      <c r="J55" s="17"/>
      <c r="K55" s="17"/>
      <c r="L55" s="13">
        <f t="shared" si="7"/>
        <v>423.59074617139134</v>
      </c>
      <c r="M55" s="13"/>
      <c r="N55" s="17">
        <f t="shared" si="4"/>
        <v>775.49690452916252</v>
      </c>
      <c r="O55" s="17"/>
      <c r="P55" s="15">
        <f t="shared" si="5"/>
        <v>585.69566634082764</v>
      </c>
      <c r="Q55" s="12">
        <f t="shared" si="6"/>
        <v>154.77139817760516</v>
      </c>
    </row>
    <row r="56" spans="2:17" x14ac:dyDescent="0.25">
      <c r="B56" s="14"/>
      <c r="C56" s="14">
        <v>5</v>
      </c>
      <c r="D56" s="13"/>
      <c r="E56" s="13">
        <f>E34/0.3069*1000</f>
        <v>433.36591723688502</v>
      </c>
      <c r="F56" s="13"/>
      <c r="G56" s="13"/>
      <c r="H56" s="17"/>
      <c r="I56" s="17">
        <f>I34/0.3069*1000</f>
        <v>351.90615835777123</v>
      </c>
      <c r="J56" s="17"/>
      <c r="K56" s="17"/>
      <c r="L56" s="13">
        <f t="shared" si="7"/>
        <v>384.49006190941668</v>
      </c>
      <c r="M56" s="13"/>
      <c r="N56" s="17">
        <f t="shared" si="4"/>
        <v>407.29879439556862</v>
      </c>
      <c r="O56" s="17"/>
      <c r="P56" s="15">
        <f t="shared" si="5"/>
        <v>394.26523297491042</v>
      </c>
      <c r="Q56" s="12">
        <f t="shared" si="6"/>
        <v>29.952388906566075</v>
      </c>
    </row>
    <row r="57" spans="2:17" x14ac:dyDescent="0.25">
      <c r="B57" s="14"/>
      <c r="C57" s="14">
        <v>50</v>
      </c>
      <c r="D57" s="13"/>
      <c r="E57" s="13"/>
      <c r="F57" s="13"/>
      <c r="G57" s="13"/>
      <c r="H57" s="17"/>
      <c r="I57" s="17">
        <f>I35/0.3069*1000</f>
        <v>364.93971977842949</v>
      </c>
      <c r="J57" s="17"/>
      <c r="K57" s="17"/>
      <c r="L57" s="13">
        <f t="shared" si="7"/>
        <v>404.04040404040404</v>
      </c>
      <c r="M57" s="13"/>
      <c r="N57" s="17">
        <f t="shared" si="4"/>
        <v>462.69143043336584</v>
      </c>
      <c r="O57" s="17"/>
      <c r="P57" s="15">
        <f t="shared" si="5"/>
        <v>410.55718475073314</v>
      </c>
      <c r="Q57" s="12">
        <f t="shared" si="6"/>
        <v>40.172134265030749</v>
      </c>
    </row>
    <row r="58" spans="2:17" x14ac:dyDescent="0.25">
      <c r="B58" s="14"/>
      <c r="C58" s="14">
        <v>100</v>
      </c>
      <c r="D58" s="13"/>
      <c r="E58" s="13">
        <f>E36/0.3069*1000</f>
        <v>508.3088954056696</v>
      </c>
      <c r="F58" s="13"/>
      <c r="G58" s="13"/>
      <c r="H58" s="17"/>
      <c r="I58" s="17">
        <f>I36/0.3069*1000</f>
        <v>381.23167155425222</v>
      </c>
      <c r="J58" s="17"/>
      <c r="K58" s="17"/>
      <c r="L58" s="13">
        <f t="shared" si="7"/>
        <v>498.53372434017598</v>
      </c>
      <c r="M58" s="13"/>
      <c r="N58" s="17">
        <f t="shared" si="4"/>
        <v>514.8256761159987</v>
      </c>
      <c r="O58" s="17"/>
      <c r="P58" s="15">
        <f t="shared" si="5"/>
        <v>475.7249918540241</v>
      </c>
      <c r="Q58" s="12">
        <f t="shared" si="6"/>
        <v>54.863011536274421</v>
      </c>
    </row>
    <row r="59" spans="2:17" x14ac:dyDescent="0.25">
      <c r="B59" s="14" t="s">
        <v>16</v>
      </c>
      <c r="C59" s="14">
        <v>1</v>
      </c>
      <c r="D59" s="13"/>
      <c r="E59" s="13"/>
      <c r="F59" s="13">
        <f>F37/0.3069*1000</f>
        <v>439.88269794721407</v>
      </c>
      <c r="G59" s="13"/>
      <c r="H59" s="17"/>
      <c r="I59" s="17"/>
      <c r="J59" s="17">
        <f>J37/0.3069*1000</f>
        <v>381.23167155425222</v>
      </c>
      <c r="K59" s="17"/>
      <c r="L59" s="13"/>
      <c r="M59" s="13">
        <f t="shared" ref="M59:M66" si="8">M37/0.3069*1000</f>
        <v>602.80221570544143</v>
      </c>
      <c r="N59" s="17"/>
      <c r="O59" s="17">
        <f t="shared" ref="O59:O66" si="9">O37/0.3069*1000</f>
        <v>384.49006190941668</v>
      </c>
      <c r="P59" s="15">
        <f t="shared" si="5"/>
        <v>452.1016617790811</v>
      </c>
      <c r="Q59" s="12">
        <f t="shared" si="6"/>
        <v>90.074752264770368</v>
      </c>
    </row>
    <row r="60" spans="2:17" x14ac:dyDescent="0.25">
      <c r="B60" s="14"/>
      <c r="C60" s="14">
        <v>5</v>
      </c>
      <c r="D60" s="13"/>
      <c r="E60" s="13"/>
      <c r="F60" s="13"/>
      <c r="G60" s="13"/>
      <c r="H60" s="17"/>
      <c r="I60" s="17"/>
      <c r="J60" s="17">
        <f>J38/0.3069*1000</f>
        <v>576.73509286412502</v>
      </c>
      <c r="K60" s="17"/>
      <c r="L60" s="13"/>
      <c r="M60" s="13">
        <f t="shared" si="8"/>
        <v>694.03714565004884</v>
      </c>
      <c r="N60" s="17"/>
      <c r="O60" s="17">
        <f t="shared" si="9"/>
        <v>381.23167155425222</v>
      </c>
      <c r="P60" s="15">
        <f t="shared" si="5"/>
        <v>550.66797002280862</v>
      </c>
      <c r="Q60" s="12">
        <f t="shared" si="6"/>
        <v>129.02567528982334</v>
      </c>
    </row>
    <row r="61" spans="2:17" x14ac:dyDescent="0.25">
      <c r="B61" s="14"/>
      <c r="C61" s="14">
        <v>50</v>
      </c>
      <c r="D61" s="13"/>
      <c r="E61" s="13"/>
      <c r="F61" s="13">
        <f>F39/0.3069*1000</f>
        <v>443.14108830237865</v>
      </c>
      <c r="G61" s="13"/>
      <c r="H61" s="17"/>
      <c r="I61" s="17"/>
      <c r="J61" s="17">
        <f>J39/0.3069*1000</f>
        <v>449.65786901270775</v>
      </c>
      <c r="K61" s="17"/>
      <c r="L61" s="13"/>
      <c r="M61" s="13">
        <f t="shared" si="8"/>
        <v>667.97002280873244</v>
      </c>
      <c r="N61" s="17"/>
      <c r="O61" s="17">
        <f t="shared" si="9"/>
        <v>443.14108830237865</v>
      </c>
      <c r="P61" s="15">
        <f t="shared" si="5"/>
        <v>500.97751710654939</v>
      </c>
      <c r="Q61" s="12">
        <f t="shared" si="6"/>
        <v>96.449868111378464</v>
      </c>
    </row>
    <row r="62" spans="2:17" x14ac:dyDescent="0.25">
      <c r="B62" s="14"/>
      <c r="C62" s="14">
        <v>100</v>
      </c>
      <c r="D62" s="13"/>
      <c r="E62" s="13"/>
      <c r="F62" s="13">
        <f>F40/0.3069*1000</f>
        <v>439.88269794721407</v>
      </c>
      <c r="G62" s="13"/>
      <c r="H62" s="17"/>
      <c r="I62" s="17"/>
      <c r="J62" s="17">
        <f>J40/0.3069*1000</f>
        <v>514.8256761159987</v>
      </c>
      <c r="K62" s="17"/>
      <c r="L62" s="13"/>
      <c r="M62" s="13">
        <f t="shared" si="8"/>
        <v>485.50016291951778</v>
      </c>
      <c r="N62" s="17"/>
      <c r="O62" s="17">
        <f t="shared" si="9"/>
        <v>400.78201368523946</v>
      </c>
      <c r="P62" s="15">
        <f t="shared" si="5"/>
        <v>460.24763766699249</v>
      </c>
      <c r="Q62" s="12">
        <f t="shared" si="6"/>
        <v>43.495239733504391</v>
      </c>
    </row>
    <row r="63" spans="2:17" x14ac:dyDescent="0.25">
      <c r="B63" s="14" t="s">
        <v>17</v>
      </c>
      <c r="C63" s="14">
        <v>1</v>
      </c>
      <c r="D63" s="13"/>
      <c r="E63" s="13"/>
      <c r="F63" s="13"/>
      <c r="G63" s="13">
        <f>G41/0.3069*1000</f>
        <v>381.23167155425222</v>
      </c>
      <c r="H63" s="17"/>
      <c r="I63" s="17"/>
      <c r="J63" s="17"/>
      <c r="K63" s="17"/>
      <c r="L63" s="13"/>
      <c r="M63" s="13">
        <f t="shared" si="8"/>
        <v>377.97328119908769</v>
      </c>
      <c r="N63" s="17"/>
      <c r="O63" s="17">
        <f t="shared" si="9"/>
        <v>420.33235581622682</v>
      </c>
      <c r="P63" s="15">
        <f t="shared" si="5"/>
        <v>393.17910285652232</v>
      </c>
      <c r="Q63" s="12">
        <f t="shared" si="6"/>
        <v>19.246274732995932</v>
      </c>
    </row>
    <row r="64" spans="2:17" x14ac:dyDescent="0.25">
      <c r="B64" s="14"/>
      <c r="C64" s="14">
        <v>5</v>
      </c>
      <c r="D64" s="13"/>
      <c r="E64" s="13"/>
      <c r="F64" s="13"/>
      <c r="G64" s="13">
        <f>G42/0.3069*1000</f>
        <v>374.71489084392311</v>
      </c>
      <c r="H64" s="17"/>
      <c r="I64" s="17"/>
      <c r="J64" s="17"/>
      <c r="K64" s="17"/>
      <c r="L64" s="13"/>
      <c r="M64" s="13">
        <f t="shared" si="8"/>
        <v>381.23167155425222</v>
      </c>
      <c r="N64" s="17"/>
      <c r="O64" s="17">
        <f t="shared" si="9"/>
        <v>410.55718475073309</v>
      </c>
      <c r="P64" s="15">
        <f t="shared" si="5"/>
        <v>388.83458238296947</v>
      </c>
      <c r="Q64" s="12">
        <f t="shared" si="6"/>
        <v>15.58889985272868</v>
      </c>
    </row>
    <row r="65" spans="2:17" x14ac:dyDescent="0.25">
      <c r="B65" s="14"/>
      <c r="C65" s="14">
        <v>50</v>
      </c>
      <c r="D65" s="13"/>
      <c r="E65" s="13"/>
      <c r="F65" s="13"/>
      <c r="G65" s="13">
        <f>G43/0.3069*1000</f>
        <v>404.04040404040404</v>
      </c>
      <c r="H65" s="17"/>
      <c r="I65" s="17"/>
      <c r="J65" s="17"/>
      <c r="K65" s="17"/>
      <c r="L65" s="13"/>
      <c r="M65" s="13">
        <f t="shared" si="8"/>
        <v>413.81557510589766</v>
      </c>
      <c r="N65" s="17"/>
      <c r="O65" s="17">
        <f t="shared" si="9"/>
        <v>397.52362333007488</v>
      </c>
      <c r="P65" s="15">
        <f t="shared" si="5"/>
        <v>405.12653415879214</v>
      </c>
      <c r="Q65" s="12">
        <f t="shared" si="6"/>
        <v>6.6953557108384798</v>
      </c>
    </row>
    <row r="66" spans="2:17" x14ac:dyDescent="0.25">
      <c r="B66" s="14"/>
      <c r="C66" s="14">
        <v>100</v>
      </c>
      <c r="D66" s="13"/>
      <c r="E66" s="13"/>
      <c r="F66" s="13"/>
      <c r="G66" s="13">
        <f>G44/0.3069*1000</f>
        <v>410.55718475073309</v>
      </c>
      <c r="H66" s="17"/>
      <c r="I66" s="17"/>
      <c r="J66" s="17"/>
      <c r="K66" s="17"/>
      <c r="L66" s="13"/>
      <c r="M66" s="13">
        <f t="shared" si="8"/>
        <v>351.90615835777123</v>
      </c>
      <c r="N66" s="17"/>
      <c r="O66" s="17">
        <f t="shared" si="9"/>
        <v>439.88269794721407</v>
      </c>
      <c r="P66" s="15">
        <f t="shared" si="5"/>
        <v>400.78201368523946</v>
      </c>
      <c r="Q66" s="12">
        <f t="shared" si="6"/>
        <v>36.575341024183203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66"/>
  <sheetViews>
    <sheetView topLeftCell="A3" workbookViewId="0">
      <selection activeCell="B76" sqref="B76"/>
    </sheetView>
  </sheetViews>
  <sheetFormatPr defaultRowHeight="15" x14ac:dyDescent="0.25"/>
  <cols>
    <col min="1" max="1" width="4.28515625" customWidth="1"/>
  </cols>
  <sheetData>
    <row r="3" spans="1:20" x14ac:dyDescent="0.25">
      <c r="B3" t="s">
        <v>0</v>
      </c>
    </row>
    <row r="4" spans="1:20" x14ac:dyDescent="0.25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P4" t="s">
        <v>21</v>
      </c>
      <c r="Q4">
        <v>1</v>
      </c>
      <c r="R4">
        <v>2</v>
      </c>
      <c r="S4" t="s">
        <v>12</v>
      </c>
      <c r="T4" t="s">
        <v>13</v>
      </c>
    </row>
    <row r="5" spans="1:20" x14ac:dyDescent="0.25">
      <c r="A5" s="1" t="s">
        <v>1</v>
      </c>
      <c r="B5" s="2">
        <v>0.32900000000000001</v>
      </c>
      <c r="C5" s="3">
        <v>0.42</v>
      </c>
      <c r="D5" s="3">
        <v>0.38500000000000001</v>
      </c>
      <c r="E5" s="3">
        <v>0.3</v>
      </c>
      <c r="F5" s="3">
        <v>0.50800000000000001</v>
      </c>
      <c r="G5" s="3">
        <v>0.45900000000000002</v>
      </c>
      <c r="H5" s="3">
        <v>0.23200000000000001</v>
      </c>
      <c r="I5" s="3">
        <v>0.34899999999999998</v>
      </c>
      <c r="J5" s="3">
        <v>0.30299999999999999</v>
      </c>
      <c r="K5" s="3">
        <v>0.3</v>
      </c>
      <c r="L5" s="3">
        <v>0.28100000000000003</v>
      </c>
      <c r="M5" s="4"/>
      <c r="O5" t="s">
        <v>11</v>
      </c>
      <c r="P5" s="11">
        <v>0</v>
      </c>
      <c r="Q5">
        <v>0.152</v>
      </c>
      <c r="R5">
        <v>0.152</v>
      </c>
      <c r="S5">
        <f t="shared" ref="S5:S12" si="0">AVERAGE(Q5:R5)</f>
        <v>0.152</v>
      </c>
      <c r="T5">
        <v>0</v>
      </c>
    </row>
    <row r="6" spans="1:20" x14ac:dyDescent="0.25">
      <c r="A6" s="1" t="s">
        <v>2</v>
      </c>
      <c r="B6" s="5">
        <v>0.46500000000000002</v>
      </c>
      <c r="C6" s="6">
        <v>0.35299999999999998</v>
      </c>
      <c r="D6" s="6">
        <v>0.36</v>
      </c>
      <c r="E6" s="6">
        <v>0.34699999999999998</v>
      </c>
      <c r="F6" s="6">
        <v>0.32100000000000001</v>
      </c>
      <c r="G6" s="6">
        <v>0.32100000000000001</v>
      </c>
      <c r="H6" s="6">
        <v>0.30499999999999999</v>
      </c>
      <c r="I6" s="6">
        <v>0.20300000000000001</v>
      </c>
      <c r="J6" s="6">
        <v>0.33400000000000002</v>
      </c>
      <c r="K6" s="6">
        <v>0.47599999999999998</v>
      </c>
      <c r="L6" s="6">
        <v>0.28199999999999997</v>
      </c>
      <c r="M6" s="7"/>
      <c r="P6" s="11">
        <v>0.155</v>
      </c>
      <c r="Q6">
        <v>0.32300000000000001</v>
      </c>
      <c r="R6">
        <v>0.32300000000000001</v>
      </c>
      <c r="S6">
        <f t="shared" si="0"/>
        <v>0.32300000000000001</v>
      </c>
      <c r="T6">
        <f>S6-0.152</f>
        <v>0.17100000000000001</v>
      </c>
    </row>
    <row r="7" spans="1:20" x14ac:dyDescent="0.25">
      <c r="A7" s="1" t="s">
        <v>3</v>
      </c>
      <c r="B7" s="5">
        <v>0.38500000000000001</v>
      </c>
      <c r="C7" s="6">
        <v>0.245</v>
      </c>
      <c r="D7" s="6">
        <v>0.24399999999999999</v>
      </c>
      <c r="E7" s="6">
        <v>0.27900000000000003</v>
      </c>
      <c r="F7" s="6">
        <v>0.36099999999999999</v>
      </c>
      <c r="G7" s="6">
        <v>0.26300000000000001</v>
      </c>
      <c r="H7" s="6">
        <v>0.32900000000000001</v>
      </c>
      <c r="I7" s="6">
        <v>0.26400000000000001</v>
      </c>
      <c r="J7" s="6">
        <v>0.28899999999999998</v>
      </c>
      <c r="K7" s="6">
        <v>0.32100000000000001</v>
      </c>
      <c r="L7" s="6">
        <v>0.29199999999999998</v>
      </c>
      <c r="M7" s="7"/>
      <c r="P7" s="11">
        <v>0.3125</v>
      </c>
      <c r="Q7">
        <v>0.33100000000000002</v>
      </c>
      <c r="R7">
        <v>0.33100000000000002</v>
      </c>
      <c r="S7">
        <f t="shared" si="0"/>
        <v>0.33100000000000002</v>
      </c>
      <c r="T7">
        <f t="shared" ref="T7:T12" si="1">S7-0.152</f>
        <v>0.17900000000000002</v>
      </c>
    </row>
    <row r="8" spans="1:20" x14ac:dyDescent="0.25">
      <c r="A8" s="1" t="s">
        <v>4</v>
      </c>
      <c r="B8" s="5">
        <v>0.41499999999999998</v>
      </c>
      <c r="C8" s="6">
        <v>0.25</v>
      </c>
      <c r="D8" s="6">
        <v>0.34300000000000003</v>
      </c>
      <c r="E8" s="6">
        <v>0.61</v>
      </c>
      <c r="F8" s="6">
        <v>0.43099999999999999</v>
      </c>
      <c r="G8" s="6">
        <v>0.26900000000000002</v>
      </c>
      <c r="H8" s="6">
        <v>0.34799999999999998</v>
      </c>
      <c r="I8" s="6">
        <v>0.34200000000000003</v>
      </c>
      <c r="J8" s="6">
        <v>0.34499999999999997</v>
      </c>
      <c r="K8" s="6">
        <v>0.314</v>
      </c>
      <c r="L8" s="6">
        <v>0.28999999999999998</v>
      </c>
      <c r="M8" s="7"/>
      <c r="P8" s="11">
        <v>0.625</v>
      </c>
      <c r="Q8">
        <v>0.53800000000000003</v>
      </c>
      <c r="R8">
        <v>0.53800000000000003</v>
      </c>
      <c r="S8">
        <f t="shared" si="0"/>
        <v>0.53800000000000003</v>
      </c>
      <c r="T8">
        <f t="shared" si="1"/>
        <v>0.38600000000000001</v>
      </c>
    </row>
    <row r="9" spans="1:20" x14ac:dyDescent="0.25">
      <c r="A9" s="1" t="s">
        <v>5</v>
      </c>
      <c r="B9" s="5">
        <v>0.44900000000000001</v>
      </c>
      <c r="C9" s="6">
        <v>0.307</v>
      </c>
      <c r="D9" s="6">
        <v>0.33</v>
      </c>
      <c r="E9" s="6">
        <v>0.33900000000000002</v>
      </c>
      <c r="F9" s="6">
        <v>0.253</v>
      </c>
      <c r="G9" s="6">
        <v>0.26300000000000001</v>
      </c>
      <c r="H9" s="6">
        <v>0.33900000000000002</v>
      </c>
      <c r="I9" s="6">
        <v>0.33900000000000002</v>
      </c>
      <c r="J9" s="6">
        <v>0.252</v>
      </c>
      <c r="K9" s="6">
        <v>0.26200000000000001</v>
      </c>
      <c r="L9" s="6">
        <v>0.29799999999999999</v>
      </c>
      <c r="M9" s="7"/>
      <c r="P9" s="11">
        <v>1.25</v>
      </c>
      <c r="Q9">
        <v>0.78700000000000003</v>
      </c>
      <c r="R9">
        <v>0.78700000000000003</v>
      </c>
      <c r="S9">
        <f t="shared" si="0"/>
        <v>0.78700000000000003</v>
      </c>
      <c r="T9">
        <f t="shared" si="1"/>
        <v>0.63500000000000001</v>
      </c>
    </row>
    <row r="10" spans="1:20" x14ac:dyDescent="0.25">
      <c r="A10" s="1" t="s">
        <v>6</v>
      </c>
      <c r="B10" s="5">
        <v>0.502</v>
      </c>
      <c r="C10" s="6">
        <v>0.49</v>
      </c>
      <c r="D10" s="6">
        <v>0.36</v>
      </c>
      <c r="E10" s="6">
        <v>0.378</v>
      </c>
      <c r="F10" s="6">
        <v>0.29899999999999999</v>
      </c>
      <c r="G10" s="6">
        <v>0.34</v>
      </c>
      <c r="H10" s="6">
        <v>0.436</v>
      </c>
      <c r="I10" s="6">
        <v>0.34399999999999997</v>
      </c>
      <c r="J10" s="6">
        <v>0.30499999999999999</v>
      </c>
      <c r="K10" s="6">
        <v>0.21199999999999999</v>
      </c>
      <c r="L10" s="6">
        <v>0.3</v>
      </c>
      <c r="M10" s="7"/>
      <c r="P10" s="11">
        <v>2.5</v>
      </c>
      <c r="Q10">
        <v>1.393</v>
      </c>
      <c r="R10">
        <v>1.393</v>
      </c>
      <c r="S10">
        <f t="shared" si="0"/>
        <v>1.393</v>
      </c>
      <c r="T10">
        <f t="shared" si="1"/>
        <v>1.2410000000000001</v>
      </c>
    </row>
    <row r="11" spans="1:20" x14ac:dyDescent="0.25">
      <c r="A11" s="1" t="s">
        <v>7</v>
      </c>
      <c r="B11" s="5">
        <v>0.32500000000000001</v>
      </c>
      <c r="C11" s="6">
        <v>0.36799999999999999</v>
      </c>
      <c r="D11" s="6">
        <v>0.32500000000000001</v>
      </c>
      <c r="E11" s="6">
        <v>0.25700000000000001</v>
      </c>
      <c r="F11" s="6">
        <v>0.31900000000000001</v>
      </c>
      <c r="G11" s="6">
        <v>0.36099999999999999</v>
      </c>
      <c r="H11" s="6">
        <v>0.33500000000000002</v>
      </c>
      <c r="I11" s="6">
        <v>0.35099999999999998</v>
      </c>
      <c r="J11" s="6">
        <v>0.371</v>
      </c>
      <c r="K11" s="6">
        <v>0.26</v>
      </c>
      <c r="L11" s="6">
        <v>0.27900000000000003</v>
      </c>
      <c r="M11" s="7"/>
      <c r="P11" s="11">
        <v>5</v>
      </c>
      <c r="Q11">
        <v>2.1030000000000002</v>
      </c>
      <c r="R11">
        <v>2.1030000000000002</v>
      </c>
      <c r="S11">
        <f t="shared" si="0"/>
        <v>2.1030000000000002</v>
      </c>
      <c r="T11">
        <f t="shared" si="1"/>
        <v>1.9510000000000003</v>
      </c>
    </row>
    <row r="12" spans="1:20" x14ac:dyDescent="0.25">
      <c r="A12" s="1" t="s">
        <v>8</v>
      </c>
      <c r="B12" s="8">
        <v>0.51900000000000002</v>
      </c>
      <c r="C12" s="9">
        <v>0.42299999999999999</v>
      </c>
      <c r="D12" s="9">
        <v>0.44800000000000001</v>
      </c>
      <c r="E12" s="9">
        <v>0.53900000000000003</v>
      </c>
      <c r="F12" s="9">
        <v>0.436</v>
      </c>
      <c r="G12" s="9">
        <v>0.432</v>
      </c>
      <c r="H12" s="9">
        <v>0.28599999999999998</v>
      </c>
      <c r="I12" s="9">
        <v>0.33500000000000002</v>
      </c>
      <c r="J12" s="9">
        <v>0.33300000000000002</v>
      </c>
      <c r="K12" s="9">
        <v>0.33900000000000002</v>
      </c>
      <c r="L12" s="9">
        <v>0.27100000000000002</v>
      </c>
      <c r="M12" s="10"/>
      <c r="P12" s="11">
        <v>10</v>
      </c>
      <c r="Q12">
        <v>2.8460000000000001</v>
      </c>
      <c r="R12">
        <v>2.8460000000000001</v>
      </c>
      <c r="S12">
        <f t="shared" si="0"/>
        <v>2.8460000000000001</v>
      </c>
      <c r="T12">
        <f t="shared" si="1"/>
        <v>2.694</v>
      </c>
    </row>
    <row r="15" spans="1:20" x14ac:dyDescent="0.25">
      <c r="B15" s="18"/>
    </row>
    <row r="17" spans="2:15" x14ac:dyDescent="0.25">
      <c r="B17" s="11">
        <f>B5-0.152</f>
        <v>0.17700000000000002</v>
      </c>
      <c r="C17" s="11">
        <f t="shared" ref="C17:L17" si="2">C5-0.152</f>
        <v>0.26800000000000002</v>
      </c>
      <c r="D17" s="11">
        <f t="shared" si="2"/>
        <v>0.23300000000000001</v>
      </c>
      <c r="E17" s="16">
        <f t="shared" si="2"/>
        <v>0.14799999999999999</v>
      </c>
      <c r="F17" s="16">
        <f t="shared" si="2"/>
        <v>0.35599999999999998</v>
      </c>
      <c r="G17" s="16">
        <f t="shared" si="2"/>
        <v>0.30700000000000005</v>
      </c>
      <c r="H17" s="11">
        <f t="shared" si="2"/>
        <v>8.0000000000000016E-2</v>
      </c>
      <c r="I17" s="11">
        <f t="shared" si="2"/>
        <v>0.19699999999999998</v>
      </c>
      <c r="J17" s="11">
        <f t="shared" si="2"/>
        <v>0.151</v>
      </c>
      <c r="K17" s="16">
        <f t="shared" si="2"/>
        <v>0.14799999999999999</v>
      </c>
      <c r="L17" s="16">
        <f t="shared" si="2"/>
        <v>0.12900000000000003</v>
      </c>
    </row>
    <row r="18" spans="2:15" x14ac:dyDescent="0.25">
      <c r="B18" s="11">
        <f t="shared" ref="B18:L18" si="3">B6-0.152</f>
        <v>0.31300000000000006</v>
      </c>
      <c r="C18" s="11">
        <f t="shared" si="3"/>
        <v>0.20099999999999998</v>
      </c>
      <c r="D18" s="11">
        <f t="shared" si="3"/>
        <v>0.20799999999999999</v>
      </c>
      <c r="E18" s="16">
        <f t="shared" si="3"/>
        <v>0.19499999999999998</v>
      </c>
      <c r="F18" s="16">
        <f t="shared" si="3"/>
        <v>0.16900000000000001</v>
      </c>
      <c r="G18" s="16">
        <f t="shared" si="3"/>
        <v>0.16900000000000001</v>
      </c>
      <c r="H18" s="11">
        <f t="shared" si="3"/>
        <v>0.153</v>
      </c>
      <c r="I18" s="11">
        <f t="shared" si="3"/>
        <v>5.1000000000000018E-2</v>
      </c>
      <c r="J18" s="11">
        <f t="shared" si="3"/>
        <v>0.18200000000000002</v>
      </c>
      <c r="K18" s="16">
        <f t="shared" si="3"/>
        <v>0.32399999999999995</v>
      </c>
      <c r="L18" s="16">
        <f t="shared" si="3"/>
        <v>0.12999999999999998</v>
      </c>
    </row>
    <row r="19" spans="2:15" x14ac:dyDescent="0.25">
      <c r="B19" s="11">
        <f t="shared" ref="B19:L19" si="4">B7-0.152</f>
        <v>0.23300000000000001</v>
      </c>
      <c r="C19" s="11">
        <f t="shared" si="4"/>
        <v>9.2999999999999999E-2</v>
      </c>
      <c r="D19" s="11">
        <f t="shared" si="4"/>
        <v>9.1999999999999998E-2</v>
      </c>
      <c r="E19" s="16">
        <f t="shared" si="4"/>
        <v>0.12700000000000003</v>
      </c>
      <c r="F19" s="16">
        <f t="shared" si="4"/>
        <v>0.20899999999999999</v>
      </c>
      <c r="G19" s="16">
        <f t="shared" si="4"/>
        <v>0.11100000000000002</v>
      </c>
      <c r="H19" s="11">
        <f t="shared" si="4"/>
        <v>0.17700000000000002</v>
      </c>
      <c r="I19" s="11">
        <f t="shared" si="4"/>
        <v>0.11200000000000002</v>
      </c>
      <c r="J19" s="11">
        <f t="shared" si="4"/>
        <v>0.13699999999999998</v>
      </c>
      <c r="K19" s="16">
        <f t="shared" si="4"/>
        <v>0.16900000000000001</v>
      </c>
      <c r="L19" s="16">
        <f t="shared" si="4"/>
        <v>0.13999999999999999</v>
      </c>
    </row>
    <row r="20" spans="2:15" x14ac:dyDescent="0.25">
      <c r="B20" s="11">
        <f t="shared" ref="B20:L20" si="5">B8-0.152</f>
        <v>0.26300000000000001</v>
      </c>
      <c r="C20" s="11">
        <f t="shared" si="5"/>
        <v>9.8000000000000004E-2</v>
      </c>
      <c r="D20" s="11">
        <f t="shared" si="5"/>
        <v>0.19100000000000003</v>
      </c>
      <c r="E20" s="16">
        <f t="shared" si="5"/>
        <v>0.45799999999999996</v>
      </c>
      <c r="F20" s="16">
        <f t="shared" si="5"/>
        <v>0.27900000000000003</v>
      </c>
      <c r="G20" s="16">
        <f t="shared" si="5"/>
        <v>0.11700000000000002</v>
      </c>
      <c r="H20" s="11">
        <f t="shared" si="5"/>
        <v>0.19599999999999998</v>
      </c>
      <c r="I20" s="11">
        <f t="shared" si="5"/>
        <v>0.19000000000000003</v>
      </c>
      <c r="J20" s="11">
        <f t="shared" si="5"/>
        <v>0.19299999999999998</v>
      </c>
      <c r="K20" s="16">
        <f t="shared" si="5"/>
        <v>0.16200000000000001</v>
      </c>
      <c r="L20" s="16">
        <f t="shared" si="5"/>
        <v>0.13799999999999998</v>
      </c>
    </row>
    <row r="21" spans="2:15" x14ac:dyDescent="0.25">
      <c r="B21" s="11">
        <f t="shared" ref="B21:L21" si="6">B9-0.152</f>
        <v>0.29700000000000004</v>
      </c>
      <c r="C21" s="11">
        <f t="shared" si="6"/>
        <v>0.155</v>
      </c>
      <c r="D21" s="11">
        <f t="shared" si="6"/>
        <v>0.17800000000000002</v>
      </c>
      <c r="E21" s="16">
        <f t="shared" si="6"/>
        <v>0.18700000000000003</v>
      </c>
      <c r="F21" s="16">
        <f t="shared" si="6"/>
        <v>0.10100000000000001</v>
      </c>
      <c r="G21" s="16">
        <f t="shared" si="6"/>
        <v>0.11100000000000002</v>
      </c>
      <c r="H21" s="11">
        <f t="shared" si="6"/>
        <v>0.18700000000000003</v>
      </c>
      <c r="I21" s="11">
        <f t="shared" si="6"/>
        <v>0.18700000000000003</v>
      </c>
      <c r="J21" s="20">
        <f t="shared" si="6"/>
        <v>0.1</v>
      </c>
      <c r="K21" s="16">
        <f t="shared" si="6"/>
        <v>0.11000000000000001</v>
      </c>
      <c r="L21" s="16">
        <f t="shared" si="6"/>
        <v>0.14599999999999999</v>
      </c>
    </row>
    <row r="22" spans="2:15" x14ac:dyDescent="0.25">
      <c r="B22" s="11">
        <f t="shared" ref="B22:L22" si="7">B10-0.152</f>
        <v>0.35</v>
      </c>
      <c r="C22" s="11">
        <f t="shared" si="7"/>
        <v>0.33799999999999997</v>
      </c>
      <c r="D22" s="11">
        <f t="shared" si="7"/>
        <v>0.20799999999999999</v>
      </c>
      <c r="E22" s="16">
        <f t="shared" si="7"/>
        <v>0.22600000000000001</v>
      </c>
      <c r="F22" s="16">
        <f t="shared" si="7"/>
        <v>0.14699999999999999</v>
      </c>
      <c r="G22" s="16">
        <f t="shared" si="7"/>
        <v>0.18800000000000003</v>
      </c>
      <c r="H22" s="11">
        <f t="shared" si="7"/>
        <v>0.28400000000000003</v>
      </c>
      <c r="I22" s="11">
        <f t="shared" si="7"/>
        <v>0.19199999999999998</v>
      </c>
      <c r="J22" s="20">
        <f t="shared" si="7"/>
        <v>0.153</v>
      </c>
      <c r="K22" s="16">
        <f t="shared" si="7"/>
        <v>0.06</v>
      </c>
      <c r="L22" s="16">
        <f t="shared" si="7"/>
        <v>0.14799999999999999</v>
      </c>
    </row>
    <row r="23" spans="2:15" x14ac:dyDescent="0.25">
      <c r="B23" s="11">
        <f t="shared" ref="B23:L24" si="8">B11-0.152</f>
        <v>0.17300000000000001</v>
      </c>
      <c r="C23" s="11">
        <f t="shared" si="8"/>
        <v>0.216</v>
      </c>
      <c r="D23" s="11">
        <f t="shared" si="8"/>
        <v>0.17300000000000001</v>
      </c>
      <c r="E23" s="16">
        <f t="shared" si="8"/>
        <v>0.10500000000000001</v>
      </c>
      <c r="F23" s="16">
        <f t="shared" si="8"/>
        <v>0.16700000000000001</v>
      </c>
      <c r="G23" s="16">
        <f t="shared" si="8"/>
        <v>0.20899999999999999</v>
      </c>
      <c r="H23" s="11">
        <f t="shared" si="8"/>
        <v>0.18300000000000002</v>
      </c>
      <c r="I23" s="11">
        <f t="shared" si="8"/>
        <v>0.19899999999999998</v>
      </c>
      <c r="J23" s="20">
        <f t="shared" si="8"/>
        <v>0.219</v>
      </c>
      <c r="K23" s="16">
        <f t="shared" si="8"/>
        <v>0.10800000000000001</v>
      </c>
      <c r="L23" s="16">
        <f t="shared" si="8"/>
        <v>0.12700000000000003</v>
      </c>
    </row>
    <row r="24" spans="2:15" x14ac:dyDescent="0.25">
      <c r="B24" s="11">
        <f>B12-0.152</f>
        <v>0.36699999999999999</v>
      </c>
      <c r="C24" s="11">
        <f t="shared" si="8"/>
        <v>0.27100000000000002</v>
      </c>
      <c r="D24" s="11">
        <f t="shared" si="8"/>
        <v>0.29600000000000004</v>
      </c>
      <c r="E24" s="16">
        <f t="shared" si="8"/>
        <v>0.38700000000000001</v>
      </c>
      <c r="F24" s="16">
        <f t="shared" si="8"/>
        <v>0.28400000000000003</v>
      </c>
      <c r="G24" s="16">
        <f t="shared" si="8"/>
        <v>0.28000000000000003</v>
      </c>
      <c r="H24" s="11">
        <f t="shared" si="8"/>
        <v>0.13399999999999998</v>
      </c>
      <c r="I24" s="11">
        <f t="shared" si="8"/>
        <v>0.18300000000000002</v>
      </c>
      <c r="J24" s="20">
        <f t="shared" si="8"/>
        <v>0.18100000000000002</v>
      </c>
      <c r="K24" s="16">
        <f t="shared" si="8"/>
        <v>0.18700000000000003</v>
      </c>
      <c r="L24" s="16">
        <f t="shared" si="8"/>
        <v>0.11900000000000002</v>
      </c>
    </row>
    <row r="25" spans="2:15" x14ac:dyDescent="0.25">
      <c r="J25" s="19"/>
    </row>
    <row r="26" spans="2:15" x14ac:dyDescent="0.25">
      <c r="E26" t="s">
        <v>1</v>
      </c>
      <c r="I26" t="s">
        <v>2</v>
      </c>
      <c r="L26" t="s">
        <v>3</v>
      </c>
      <c r="N26" t="s">
        <v>4</v>
      </c>
    </row>
    <row r="27" spans="2:15" x14ac:dyDescent="0.25">
      <c r="B27" t="s">
        <v>9</v>
      </c>
      <c r="D27" s="11">
        <v>0.17700000000000002</v>
      </c>
      <c r="E27" s="11">
        <v>0.17300000000000001</v>
      </c>
      <c r="F27" s="11">
        <v>0.155</v>
      </c>
      <c r="G27" s="11">
        <v>9.1999999999999998E-2</v>
      </c>
      <c r="H27">
        <v>0.14799999999999999</v>
      </c>
      <c r="I27">
        <v>0.10500000000000001</v>
      </c>
      <c r="J27">
        <v>0.10100000000000001</v>
      </c>
      <c r="K27">
        <v>0.11100000000000002</v>
      </c>
      <c r="L27" s="11">
        <v>8.0000000000000016E-2</v>
      </c>
      <c r="M27" s="11">
        <v>0.11200000000000002</v>
      </c>
      <c r="N27">
        <v>0.1</v>
      </c>
      <c r="O27">
        <v>0.10800000000000001</v>
      </c>
    </row>
    <row r="28" spans="2:15" x14ac:dyDescent="0.25">
      <c r="B28" t="s">
        <v>10</v>
      </c>
      <c r="D28" s="11">
        <v>0.31300000000000006</v>
      </c>
      <c r="E28" s="11">
        <v>0.36699999999999999</v>
      </c>
      <c r="F28" s="11">
        <v>0.33799999999999997</v>
      </c>
      <c r="G28" s="11">
        <v>0.19100000000000003</v>
      </c>
      <c r="H28">
        <v>0.19499999999999998</v>
      </c>
      <c r="I28">
        <v>0.38700000000000001</v>
      </c>
      <c r="J28">
        <v>0.14699999999999999</v>
      </c>
      <c r="K28">
        <v>0.11700000000000002</v>
      </c>
      <c r="L28" s="11">
        <v>0.153</v>
      </c>
      <c r="M28" s="11">
        <v>0.19000000000000003</v>
      </c>
      <c r="N28">
        <v>0.153</v>
      </c>
      <c r="O28">
        <v>0.18700000000000003</v>
      </c>
    </row>
    <row r="29" spans="2:15" x14ac:dyDescent="0.25">
      <c r="B29" t="s">
        <v>14</v>
      </c>
      <c r="C29">
        <v>1</v>
      </c>
      <c r="D29" s="11">
        <v>0.23300000000000001</v>
      </c>
      <c r="E29" s="11"/>
      <c r="F29" s="11"/>
      <c r="G29" s="11"/>
      <c r="H29">
        <v>0.12700000000000003</v>
      </c>
      <c r="L29" s="11">
        <v>0.17700000000000002</v>
      </c>
      <c r="M29" s="11"/>
      <c r="N29">
        <v>0.219</v>
      </c>
    </row>
    <row r="30" spans="2:15" x14ac:dyDescent="0.25">
      <c r="C30">
        <v>5</v>
      </c>
      <c r="D30" s="11">
        <v>0.26300000000000001</v>
      </c>
      <c r="E30" s="11"/>
      <c r="F30" s="11"/>
      <c r="G30" s="11"/>
      <c r="H30">
        <v>0.45799999999999996</v>
      </c>
      <c r="L30" s="11">
        <v>0.19599999999999998</v>
      </c>
      <c r="M30" s="11"/>
      <c r="N30">
        <v>0.18100000000000002</v>
      </c>
    </row>
    <row r="31" spans="2:15" x14ac:dyDescent="0.25">
      <c r="C31">
        <v>50</v>
      </c>
      <c r="D31" s="11">
        <v>0.29700000000000004</v>
      </c>
      <c r="E31" s="11"/>
      <c r="F31" s="11"/>
      <c r="G31" s="11"/>
      <c r="H31">
        <v>0.18700000000000003</v>
      </c>
      <c r="L31" s="11">
        <v>0.18700000000000003</v>
      </c>
      <c r="M31" s="11"/>
      <c r="N31">
        <v>0.14799999999999999</v>
      </c>
    </row>
    <row r="32" spans="2:15" x14ac:dyDescent="0.25">
      <c r="C32">
        <v>100</v>
      </c>
      <c r="D32" s="11">
        <v>0.35</v>
      </c>
      <c r="E32" s="11"/>
      <c r="F32" s="11"/>
      <c r="G32" s="11"/>
      <c r="H32">
        <v>0.22600000000000001</v>
      </c>
      <c r="L32" s="11">
        <v>0.28400000000000003</v>
      </c>
      <c r="M32" s="11"/>
      <c r="N32">
        <v>0.32399999999999995</v>
      </c>
    </row>
    <row r="33" spans="2:17" x14ac:dyDescent="0.25">
      <c r="B33" t="s">
        <v>15</v>
      </c>
      <c r="C33">
        <v>1</v>
      </c>
      <c r="D33" s="11"/>
      <c r="E33" s="11">
        <v>0.26800000000000002</v>
      </c>
      <c r="F33" s="11"/>
      <c r="G33" s="11"/>
      <c r="I33">
        <v>0.35599999999999998</v>
      </c>
      <c r="L33" s="11">
        <v>0.18300000000000002</v>
      </c>
      <c r="M33" s="11"/>
      <c r="N33">
        <v>0.16900000000000001</v>
      </c>
    </row>
    <row r="34" spans="2:17" x14ac:dyDescent="0.25">
      <c r="C34">
        <v>5</v>
      </c>
      <c r="D34" s="11"/>
      <c r="E34" s="11">
        <v>0.20099999999999998</v>
      </c>
      <c r="F34" s="11"/>
      <c r="G34" s="11"/>
      <c r="I34">
        <v>0.16900000000000001</v>
      </c>
      <c r="L34" s="11">
        <v>0.13399999999999998</v>
      </c>
      <c r="M34" s="11"/>
      <c r="N34">
        <v>0.16200000000000001</v>
      </c>
    </row>
    <row r="35" spans="2:17" x14ac:dyDescent="0.25">
      <c r="C35">
        <v>50</v>
      </c>
      <c r="D35" s="11"/>
      <c r="E35" s="11">
        <v>9.2999999999999999E-2</v>
      </c>
      <c r="F35" s="11"/>
      <c r="G35" s="11"/>
      <c r="I35">
        <v>0.20899999999999999</v>
      </c>
      <c r="L35" s="11">
        <v>0.19699999999999998</v>
      </c>
      <c r="M35" s="11"/>
      <c r="N35">
        <v>0.11000000000000001</v>
      </c>
    </row>
    <row r="36" spans="2:17" x14ac:dyDescent="0.25">
      <c r="C36">
        <v>100</v>
      </c>
      <c r="D36" s="11"/>
      <c r="E36" s="11">
        <v>9.8000000000000004E-2</v>
      </c>
      <c r="F36" s="11"/>
      <c r="G36" s="11"/>
      <c r="I36">
        <v>0.27900000000000003</v>
      </c>
      <c r="L36" s="11">
        <v>5.1000000000000018E-2</v>
      </c>
      <c r="M36" s="11"/>
      <c r="N36">
        <v>0.06</v>
      </c>
    </row>
    <row r="37" spans="2:17" x14ac:dyDescent="0.25">
      <c r="B37" t="s">
        <v>16</v>
      </c>
      <c r="C37">
        <v>1</v>
      </c>
      <c r="D37" s="11"/>
      <c r="E37" s="11"/>
      <c r="F37" s="11">
        <v>0.216</v>
      </c>
      <c r="G37" s="11"/>
      <c r="J37">
        <v>0.16700000000000001</v>
      </c>
      <c r="L37" s="11"/>
      <c r="M37" s="11">
        <v>0.18700000000000003</v>
      </c>
      <c r="O37">
        <v>0.12900000000000003</v>
      </c>
    </row>
    <row r="38" spans="2:17" x14ac:dyDescent="0.25">
      <c r="C38">
        <v>5</v>
      </c>
      <c r="D38" s="11"/>
      <c r="E38" s="11"/>
      <c r="F38" s="11">
        <v>0.27100000000000002</v>
      </c>
      <c r="G38" s="11"/>
      <c r="J38">
        <v>0.28400000000000003</v>
      </c>
      <c r="L38" s="11"/>
      <c r="M38" s="11">
        <v>0.19199999999999998</v>
      </c>
      <c r="O38">
        <v>0.12999999999999998</v>
      </c>
    </row>
    <row r="39" spans="2:17" x14ac:dyDescent="0.25">
      <c r="C39">
        <v>50</v>
      </c>
      <c r="D39" s="11"/>
      <c r="E39" s="11"/>
      <c r="F39" s="11">
        <v>0.23300000000000001</v>
      </c>
      <c r="G39" s="11"/>
      <c r="J39">
        <v>0.30700000000000005</v>
      </c>
      <c r="L39" s="11"/>
      <c r="M39" s="11">
        <v>0.19899999999999998</v>
      </c>
      <c r="O39">
        <v>0.13999999999999999</v>
      </c>
    </row>
    <row r="40" spans="2:17" x14ac:dyDescent="0.25">
      <c r="C40">
        <v>100</v>
      </c>
      <c r="D40" s="11"/>
      <c r="E40" s="11"/>
      <c r="F40" s="11">
        <v>0.20799999999999999</v>
      </c>
      <c r="G40" s="11"/>
      <c r="J40">
        <v>0.16900000000000001</v>
      </c>
      <c r="L40" s="11"/>
      <c r="M40" s="11">
        <v>0.18300000000000002</v>
      </c>
      <c r="O40">
        <v>0.13799999999999998</v>
      </c>
    </row>
    <row r="41" spans="2:17" x14ac:dyDescent="0.25">
      <c r="B41" t="s">
        <v>17</v>
      </c>
      <c r="C41">
        <v>1</v>
      </c>
      <c r="D41" s="11"/>
      <c r="E41" s="11"/>
      <c r="F41" s="11"/>
      <c r="G41" s="11">
        <v>0.17800000000000002</v>
      </c>
      <c r="K41">
        <v>0.11100000000000002</v>
      </c>
      <c r="L41" s="11"/>
      <c r="M41" s="11">
        <v>0.151</v>
      </c>
      <c r="O41">
        <v>0.14599999999999999</v>
      </c>
    </row>
    <row r="42" spans="2:17" x14ac:dyDescent="0.25">
      <c r="C42">
        <v>5</v>
      </c>
      <c r="D42" s="11"/>
      <c r="E42" s="11"/>
      <c r="F42" s="11"/>
      <c r="G42" s="11">
        <v>0.20799999999999999</v>
      </c>
      <c r="K42">
        <v>0.18800000000000003</v>
      </c>
      <c r="L42" s="11"/>
      <c r="M42" s="11">
        <v>0.18200000000000002</v>
      </c>
      <c r="O42">
        <v>0.14799999999999999</v>
      </c>
    </row>
    <row r="43" spans="2:17" x14ac:dyDescent="0.25">
      <c r="C43">
        <v>50</v>
      </c>
      <c r="D43" s="11"/>
      <c r="E43" s="11"/>
      <c r="F43" s="11"/>
      <c r="G43" s="11">
        <v>0.17300000000000001</v>
      </c>
      <c r="K43">
        <v>0.20899999999999999</v>
      </c>
      <c r="L43" s="11"/>
      <c r="M43" s="11">
        <v>0.13699999999999998</v>
      </c>
      <c r="O43">
        <v>0.12700000000000003</v>
      </c>
    </row>
    <row r="44" spans="2:17" x14ac:dyDescent="0.25">
      <c r="C44">
        <v>100</v>
      </c>
      <c r="D44" s="11"/>
      <c r="E44" s="11"/>
      <c r="F44" s="11"/>
      <c r="G44" s="11">
        <v>0.29600000000000004</v>
      </c>
      <c r="K44">
        <v>0.28000000000000003</v>
      </c>
      <c r="L44" s="11"/>
      <c r="M44" s="11">
        <v>0.19299999999999998</v>
      </c>
      <c r="O44">
        <v>0.11900000000000002</v>
      </c>
    </row>
    <row r="46" spans="2:17" x14ac:dyDescent="0.25">
      <c r="B46" t="s">
        <v>18</v>
      </c>
    </row>
    <row r="48" spans="2:17" x14ac:dyDescent="0.25">
      <c r="D48" s="11"/>
      <c r="E48" s="11" t="s">
        <v>1</v>
      </c>
      <c r="F48" s="11"/>
      <c r="G48" s="11"/>
      <c r="H48" s="16"/>
      <c r="I48" s="16" t="s">
        <v>2</v>
      </c>
      <c r="J48" s="16"/>
      <c r="K48" s="16"/>
      <c r="L48" s="11" t="s">
        <v>3</v>
      </c>
      <c r="M48" s="11"/>
      <c r="N48" s="16" t="s">
        <v>4</v>
      </c>
      <c r="O48" s="16"/>
      <c r="P48" s="14" t="s">
        <v>19</v>
      </c>
      <c r="Q48" t="s">
        <v>20</v>
      </c>
    </row>
    <row r="49" spans="2:17" x14ac:dyDescent="0.25">
      <c r="B49" s="14" t="s">
        <v>9</v>
      </c>
      <c r="C49" s="14"/>
      <c r="D49" s="13">
        <f>D27/0.3069*1000</f>
        <v>576.73509286412514</v>
      </c>
      <c r="E49" s="13">
        <f t="shared" ref="E49:O49" si="9">E27/0.3069*1000</f>
        <v>563.70153144346705</v>
      </c>
      <c r="F49" s="13">
        <f t="shared" si="9"/>
        <v>505.05050505050508</v>
      </c>
      <c r="G49" s="13">
        <f t="shared" si="9"/>
        <v>299.77191267513848</v>
      </c>
      <c r="H49" s="17">
        <f t="shared" si="9"/>
        <v>482.2417725643532</v>
      </c>
      <c r="I49" s="17">
        <f t="shared" si="9"/>
        <v>342.13098729227767</v>
      </c>
      <c r="J49" s="17">
        <f t="shared" si="9"/>
        <v>329.09742587161946</v>
      </c>
      <c r="K49" s="17">
        <f t="shared" si="9"/>
        <v>361.68132942326497</v>
      </c>
      <c r="L49" s="13">
        <f t="shared" si="9"/>
        <v>260.67122841316393</v>
      </c>
      <c r="M49" s="13">
        <f t="shared" si="9"/>
        <v>364.93971977842949</v>
      </c>
      <c r="N49" s="17">
        <f t="shared" si="9"/>
        <v>325.83903551645489</v>
      </c>
      <c r="O49" s="17">
        <f t="shared" si="9"/>
        <v>351.90615835777129</v>
      </c>
      <c r="P49" s="15">
        <f>AVERAGE(D49:O49)</f>
        <v>396.98055827088092</v>
      </c>
      <c r="Q49" s="12">
        <f>_xlfn.STDEV.S(D49:P49)</f>
        <v>101.68086579414675</v>
      </c>
    </row>
    <row r="50" spans="2:17" x14ac:dyDescent="0.25">
      <c r="B50" s="14" t="s">
        <v>10</v>
      </c>
      <c r="C50" s="14"/>
      <c r="D50" s="13">
        <f t="shared" ref="D50:O50" si="10">D28/0.3069*1000</f>
        <v>1019.8761811665038</v>
      </c>
      <c r="E50" s="13">
        <f t="shared" si="10"/>
        <v>1195.8292603453892</v>
      </c>
      <c r="F50" s="13">
        <f t="shared" si="10"/>
        <v>1101.3359400456172</v>
      </c>
      <c r="G50" s="13">
        <f t="shared" si="10"/>
        <v>622.35255783642879</v>
      </c>
      <c r="H50" s="17">
        <f t="shared" si="10"/>
        <v>635.38611925708688</v>
      </c>
      <c r="I50" s="17">
        <f t="shared" si="10"/>
        <v>1260.9970674486804</v>
      </c>
      <c r="J50" s="17"/>
      <c r="K50" s="17"/>
      <c r="L50" s="13"/>
      <c r="M50" s="13">
        <f t="shared" si="10"/>
        <v>619.09416748126432</v>
      </c>
      <c r="N50" s="17"/>
      <c r="O50" s="17">
        <f t="shared" si="10"/>
        <v>609.3189964157707</v>
      </c>
      <c r="P50" s="15">
        <f t="shared" ref="P50:P66" si="11">AVERAGE(D50:O50)</f>
        <v>883.02378624959272</v>
      </c>
      <c r="Q50" s="12">
        <f t="shared" ref="Q50:Q66" si="12">_xlfn.STDEV.S(D50:P50)</f>
        <v>269.47794424853805</v>
      </c>
    </row>
    <row r="51" spans="2:17" x14ac:dyDescent="0.25">
      <c r="B51" s="14" t="s">
        <v>14</v>
      </c>
      <c r="C51" s="14">
        <v>1</v>
      </c>
      <c r="D51" s="13">
        <f t="shared" ref="D51:N51" si="13">D29/0.3069*1000</f>
        <v>759.20495275333985</v>
      </c>
      <c r="E51" s="13"/>
      <c r="F51" s="13"/>
      <c r="G51" s="13"/>
      <c r="H51" s="17">
        <f t="shared" si="13"/>
        <v>413.81557510589778</v>
      </c>
      <c r="I51" s="17"/>
      <c r="J51" s="17"/>
      <c r="K51" s="17"/>
      <c r="L51" s="13">
        <f t="shared" si="13"/>
        <v>576.73509286412514</v>
      </c>
      <c r="M51" s="13"/>
      <c r="N51" s="17">
        <f t="shared" si="13"/>
        <v>713.5874877810362</v>
      </c>
      <c r="O51" s="17"/>
      <c r="P51" s="15">
        <f t="shared" si="11"/>
        <v>615.83577712609974</v>
      </c>
      <c r="Q51" s="12">
        <f t="shared" si="12"/>
        <v>134.58374993850344</v>
      </c>
    </row>
    <row r="52" spans="2:17" x14ac:dyDescent="0.25">
      <c r="B52" s="14"/>
      <c r="C52" s="14">
        <v>5</v>
      </c>
      <c r="D52" s="13">
        <f t="shared" ref="D52:N52" si="14">D30/0.3069*1000</f>
        <v>856.95666340827631</v>
      </c>
      <c r="E52" s="13"/>
      <c r="F52" s="13"/>
      <c r="G52" s="13"/>
      <c r="H52" s="17"/>
      <c r="I52" s="17"/>
      <c r="J52" s="17"/>
      <c r="K52" s="17"/>
      <c r="L52" s="13">
        <f t="shared" si="14"/>
        <v>638.64450961225145</v>
      </c>
      <c r="M52" s="13"/>
      <c r="N52" s="17">
        <f t="shared" si="14"/>
        <v>589.76865428478345</v>
      </c>
      <c r="O52" s="17"/>
      <c r="P52" s="15">
        <f t="shared" si="11"/>
        <v>695.12327576843711</v>
      </c>
      <c r="Q52" s="12">
        <f t="shared" si="12"/>
        <v>116.16008013294318</v>
      </c>
    </row>
    <row r="53" spans="2:17" x14ac:dyDescent="0.25">
      <c r="B53" s="14"/>
      <c r="C53" s="14">
        <v>50</v>
      </c>
      <c r="D53" s="13">
        <f t="shared" ref="D53:L53" si="15">D31/0.3069*1000</f>
        <v>967.74193548387109</v>
      </c>
      <c r="E53" s="13"/>
      <c r="F53" s="13"/>
      <c r="G53" s="13"/>
      <c r="H53" s="17">
        <f t="shared" si="15"/>
        <v>609.3189964157707</v>
      </c>
      <c r="I53" s="17"/>
      <c r="J53" s="17"/>
      <c r="K53" s="17"/>
      <c r="L53" s="13">
        <f t="shared" si="15"/>
        <v>609.3189964157707</v>
      </c>
      <c r="M53" s="13"/>
      <c r="N53" s="17"/>
      <c r="O53" s="17"/>
      <c r="P53" s="15">
        <f t="shared" si="11"/>
        <v>728.79330943847071</v>
      </c>
      <c r="Q53" s="12">
        <f t="shared" si="12"/>
        <v>168.96219383191163</v>
      </c>
    </row>
    <row r="54" spans="2:17" x14ac:dyDescent="0.25">
      <c r="B54" s="14"/>
      <c r="C54" s="14">
        <v>100</v>
      </c>
      <c r="D54" s="13">
        <f t="shared" ref="D54:N54" si="16">D32/0.3069*1000</f>
        <v>1140.436624307592</v>
      </c>
      <c r="E54" s="13"/>
      <c r="F54" s="13"/>
      <c r="G54" s="13"/>
      <c r="H54" s="17">
        <f t="shared" si="16"/>
        <v>736.39622026718803</v>
      </c>
      <c r="I54" s="17"/>
      <c r="J54" s="17"/>
      <c r="K54" s="17"/>
      <c r="L54" s="13">
        <f t="shared" si="16"/>
        <v>925.3828608667319</v>
      </c>
      <c r="M54" s="13"/>
      <c r="N54" s="17">
        <f t="shared" si="16"/>
        <v>1055.7184750733136</v>
      </c>
      <c r="O54" s="17"/>
      <c r="P54" s="15">
        <f t="shared" si="11"/>
        <v>964.4835451287064</v>
      </c>
      <c r="Q54" s="12">
        <f t="shared" si="12"/>
        <v>152.3449948199526</v>
      </c>
    </row>
    <row r="55" spans="2:17" x14ac:dyDescent="0.25">
      <c r="B55" s="14" t="s">
        <v>15</v>
      </c>
      <c r="C55" s="14">
        <v>1</v>
      </c>
      <c r="D55" s="13"/>
      <c r="E55" s="13">
        <f t="shared" ref="E55:N55" si="17">E33/0.3069*1000</f>
        <v>873.24861518409909</v>
      </c>
      <c r="F55" s="13"/>
      <c r="G55" s="13"/>
      <c r="H55" s="17"/>
      <c r="I55" s="17">
        <f t="shared" si="17"/>
        <v>1159.9869664385794</v>
      </c>
      <c r="J55" s="17"/>
      <c r="K55" s="17"/>
      <c r="L55" s="13">
        <f t="shared" si="17"/>
        <v>596.2854349951125</v>
      </c>
      <c r="M55" s="13"/>
      <c r="N55" s="17">
        <f t="shared" si="17"/>
        <v>550.66797002280873</v>
      </c>
      <c r="O55" s="17"/>
      <c r="P55" s="15">
        <f t="shared" si="11"/>
        <v>795.04724666014999</v>
      </c>
      <c r="Q55" s="12">
        <f t="shared" si="12"/>
        <v>244.19456471077243</v>
      </c>
    </row>
    <row r="56" spans="2:17" x14ac:dyDescent="0.25">
      <c r="B56" s="14"/>
      <c r="C56" s="14">
        <v>5</v>
      </c>
      <c r="D56" s="13"/>
      <c r="E56" s="13">
        <f t="shared" ref="E56:N56" si="18">E34/0.3069*1000</f>
        <v>654.93646138807424</v>
      </c>
      <c r="F56" s="13"/>
      <c r="G56" s="13"/>
      <c r="H56" s="17"/>
      <c r="I56" s="17">
        <f t="shared" si="18"/>
        <v>550.66797002280873</v>
      </c>
      <c r="J56" s="17"/>
      <c r="K56" s="17"/>
      <c r="L56" s="13">
        <f t="shared" si="18"/>
        <v>436.62430759204943</v>
      </c>
      <c r="M56" s="13"/>
      <c r="N56" s="17">
        <f t="shared" si="18"/>
        <v>527.85923753665691</v>
      </c>
      <c r="O56" s="17"/>
      <c r="P56" s="15">
        <f t="shared" si="11"/>
        <v>542.52199413489734</v>
      </c>
      <c r="Q56" s="12">
        <f t="shared" si="12"/>
        <v>77.673492610363155</v>
      </c>
    </row>
    <row r="57" spans="2:17" x14ac:dyDescent="0.25">
      <c r="B57" s="14"/>
      <c r="C57" s="14">
        <v>50</v>
      </c>
      <c r="D57" s="13"/>
      <c r="E57" s="13">
        <f t="shared" ref="E57:N57" si="19">E35/0.3069*1000</f>
        <v>303.03030303030306</v>
      </c>
      <c r="F57" s="13"/>
      <c r="G57" s="13"/>
      <c r="H57" s="17"/>
      <c r="I57" s="17">
        <f t="shared" si="19"/>
        <v>681.00358422939064</v>
      </c>
      <c r="J57" s="17"/>
      <c r="K57" s="17"/>
      <c r="L57" s="13">
        <f t="shared" si="19"/>
        <v>641.90289996741603</v>
      </c>
      <c r="M57" s="13"/>
      <c r="N57" s="17">
        <f t="shared" si="19"/>
        <v>358.42293906810039</v>
      </c>
      <c r="O57" s="17"/>
      <c r="P57" s="15">
        <f t="shared" si="11"/>
        <v>496.08993157380257</v>
      </c>
      <c r="Q57" s="12">
        <f t="shared" si="12"/>
        <v>167.0918173408765</v>
      </c>
    </row>
    <row r="58" spans="2:17" x14ac:dyDescent="0.25">
      <c r="B58" s="14"/>
      <c r="C58" s="14">
        <v>100</v>
      </c>
      <c r="D58" s="13"/>
      <c r="E58" s="13">
        <f t="shared" ref="E58:N58" si="20">E36/0.3069*1000</f>
        <v>319.32225480612578</v>
      </c>
      <c r="F58" s="13"/>
      <c r="G58" s="13"/>
      <c r="H58" s="17"/>
      <c r="I58" s="17"/>
      <c r="J58" s="17"/>
      <c r="K58" s="17"/>
      <c r="L58" s="13">
        <f t="shared" si="20"/>
        <v>166.17790811339202</v>
      </c>
      <c r="M58" s="13"/>
      <c r="N58" s="17">
        <f t="shared" si="20"/>
        <v>195.50342130987292</v>
      </c>
      <c r="O58" s="17"/>
      <c r="P58" s="15">
        <f t="shared" si="11"/>
        <v>227.00119474313024</v>
      </c>
      <c r="Q58" s="12">
        <f t="shared" si="12"/>
        <v>66.369571488876673</v>
      </c>
    </row>
    <row r="59" spans="2:17" x14ac:dyDescent="0.25">
      <c r="B59" s="14" t="s">
        <v>16</v>
      </c>
      <c r="C59" s="14">
        <v>1</v>
      </c>
      <c r="D59" s="13"/>
      <c r="E59" s="13"/>
      <c r="F59" s="13">
        <f t="shared" ref="F59:O59" si="21">F37/0.3069*1000</f>
        <v>703.81231671554247</v>
      </c>
      <c r="G59" s="13"/>
      <c r="H59" s="17"/>
      <c r="I59" s="17"/>
      <c r="J59" s="17">
        <f t="shared" si="21"/>
        <v>544.15118931247969</v>
      </c>
      <c r="K59" s="17"/>
      <c r="L59" s="13"/>
      <c r="M59" s="13">
        <f t="shared" si="21"/>
        <v>609.3189964157707</v>
      </c>
      <c r="N59" s="17"/>
      <c r="O59" s="17">
        <f t="shared" si="21"/>
        <v>420.33235581622688</v>
      </c>
      <c r="P59" s="15">
        <f t="shared" si="11"/>
        <v>569.40371456500486</v>
      </c>
      <c r="Q59" s="12">
        <f t="shared" si="12"/>
        <v>103.10051174475812</v>
      </c>
    </row>
    <row r="60" spans="2:17" x14ac:dyDescent="0.25">
      <c r="B60" s="14"/>
      <c r="C60" s="14">
        <v>5</v>
      </c>
      <c r="D60" s="13"/>
      <c r="E60" s="13"/>
      <c r="F60" s="13">
        <f t="shared" ref="F60:O60" si="22">F38/0.3069*1000</f>
        <v>883.02378624959272</v>
      </c>
      <c r="G60" s="13"/>
      <c r="H60" s="17"/>
      <c r="I60" s="17"/>
      <c r="J60" s="17">
        <f t="shared" si="22"/>
        <v>925.3828608667319</v>
      </c>
      <c r="K60" s="17"/>
      <c r="L60" s="13"/>
      <c r="M60" s="13">
        <f t="shared" si="22"/>
        <v>625.61094819159325</v>
      </c>
      <c r="N60" s="17"/>
      <c r="O60" s="17">
        <f t="shared" si="22"/>
        <v>423.59074617139123</v>
      </c>
      <c r="P60" s="15">
        <f t="shared" si="11"/>
        <v>714.40208536982732</v>
      </c>
      <c r="Q60" s="12">
        <f t="shared" si="12"/>
        <v>203.34777272240493</v>
      </c>
    </row>
    <row r="61" spans="2:17" x14ac:dyDescent="0.25">
      <c r="B61" s="14"/>
      <c r="C61" s="14">
        <v>50</v>
      </c>
      <c r="D61" s="13"/>
      <c r="E61" s="13"/>
      <c r="F61" s="13">
        <f t="shared" ref="F61:O61" si="23">F39/0.3069*1000</f>
        <v>759.20495275333985</v>
      </c>
      <c r="G61" s="13"/>
      <c r="H61" s="17"/>
      <c r="I61" s="17"/>
      <c r="J61" s="17"/>
      <c r="K61" s="17"/>
      <c r="L61" s="13"/>
      <c r="M61" s="13">
        <f t="shared" si="23"/>
        <v>648.41968067774519</v>
      </c>
      <c r="N61" s="17"/>
      <c r="O61" s="17">
        <f t="shared" si="23"/>
        <v>456.17464972303679</v>
      </c>
      <c r="P61" s="15">
        <f t="shared" si="11"/>
        <v>621.26642771804052</v>
      </c>
      <c r="Q61" s="12">
        <f t="shared" si="12"/>
        <v>125.1926928069413</v>
      </c>
    </row>
    <row r="62" spans="2:17" x14ac:dyDescent="0.25">
      <c r="B62" s="14"/>
      <c r="C62" s="14">
        <v>100</v>
      </c>
      <c r="D62" s="13"/>
      <c r="E62" s="13"/>
      <c r="F62" s="13">
        <f t="shared" ref="F62:O62" si="24">F40/0.3069*1000</f>
        <v>677.74519387422606</v>
      </c>
      <c r="G62" s="13"/>
      <c r="H62" s="17"/>
      <c r="I62" s="17"/>
      <c r="J62" s="17">
        <f t="shared" si="24"/>
        <v>550.66797002280873</v>
      </c>
      <c r="K62" s="17"/>
      <c r="L62" s="13"/>
      <c r="M62" s="13">
        <f t="shared" si="24"/>
        <v>596.2854349951125</v>
      </c>
      <c r="N62" s="17"/>
      <c r="O62" s="17">
        <f t="shared" si="24"/>
        <v>449.65786901270764</v>
      </c>
      <c r="P62" s="15">
        <f t="shared" si="11"/>
        <v>568.58911697621375</v>
      </c>
      <c r="Q62" s="12">
        <f t="shared" si="12"/>
        <v>82.383166371916388</v>
      </c>
    </row>
    <row r="63" spans="2:17" x14ac:dyDescent="0.25">
      <c r="B63" s="14" t="s">
        <v>17</v>
      </c>
      <c r="C63" s="14">
        <v>1</v>
      </c>
      <c r="D63" s="13"/>
      <c r="E63" s="13"/>
      <c r="F63" s="13"/>
      <c r="G63" s="13">
        <f t="shared" ref="G63:O63" si="25">G41/0.3069*1000</f>
        <v>579.99348321928971</v>
      </c>
      <c r="H63" s="17"/>
      <c r="I63" s="17"/>
      <c r="J63" s="17"/>
      <c r="K63" s="17">
        <f t="shared" si="25"/>
        <v>361.68132942326497</v>
      </c>
      <c r="L63" s="13"/>
      <c r="M63" s="13">
        <f t="shared" si="25"/>
        <v>492.01694362984682</v>
      </c>
      <c r="N63" s="17"/>
      <c r="O63" s="17">
        <f t="shared" si="25"/>
        <v>475.72499185402404</v>
      </c>
      <c r="P63" s="15">
        <f t="shared" si="11"/>
        <v>477.35418703160639</v>
      </c>
      <c r="Q63" s="12">
        <f t="shared" si="12"/>
        <v>77.673492610362786</v>
      </c>
    </row>
    <row r="64" spans="2:17" x14ac:dyDescent="0.25">
      <c r="B64" s="14"/>
      <c r="C64" s="14">
        <v>5</v>
      </c>
      <c r="D64" s="13"/>
      <c r="E64" s="13"/>
      <c r="F64" s="13"/>
      <c r="G64" s="13">
        <f t="shared" ref="G64:O64" si="26">G42/0.3069*1000</f>
        <v>677.74519387422606</v>
      </c>
      <c r="H64" s="17"/>
      <c r="I64" s="17"/>
      <c r="J64" s="17"/>
      <c r="K64" s="17">
        <f t="shared" si="26"/>
        <v>612.57738677093516</v>
      </c>
      <c r="L64" s="13"/>
      <c r="M64" s="13">
        <f t="shared" si="26"/>
        <v>593.02704463994792</v>
      </c>
      <c r="N64" s="17"/>
      <c r="O64" s="17">
        <f t="shared" si="26"/>
        <v>482.2417725643532</v>
      </c>
      <c r="P64" s="15">
        <f t="shared" si="11"/>
        <v>591.39784946236557</v>
      </c>
      <c r="Q64" s="12">
        <f t="shared" si="12"/>
        <v>70.395561096345361</v>
      </c>
    </row>
    <row r="65" spans="2:17" x14ac:dyDescent="0.25">
      <c r="B65" s="14"/>
      <c r="C65" s="14">
        <v>50</v>
      </c>
      <c r="D65" s="13"/>
      <c r="E65" s="13"/>
      <c r="F65" s="13"/>
      <c r="G65" s="13">
        <f t="shared" ref="G65:O65" si="27">G43/0.3069*1000</f>
        <v>563.70153144346705</v>
      </c>
      <c r="H65" s="17"/>
      <c r="I65" s="17"/>
      <c r="J65" s="17"/>
      <c r="K65" s="17">
        <f t="shared" si="27"/>
        <v>681.00358422939064</v>
      </c>
      <c r="L65" s="13"/>
      <c r="M65" s="13">
        <f t="shared" si="27"/>
        <v>446.39947865754311</v>
      </c>
      <c r="N65" s="17"/>
      <c r="O65" s="17">
        <f t="shared" si="27"/>
        <v>413.81557510589778</v>
      </c>
      <c r="P65" s="15">
        <f t="shared" si="11"/>
        <v>526.23004235907456</v>
      </c>
      <c r="Q65" s="12">
        <f t="shared" si="12"/>
        <v>105.31962436555239</v>
      </c>
    </row>
    <row r="66" spans="2:17" x14ac:dyDescent="0.25">
      <c r="B66" s="14"/>
      <c r="C66" s="14">
        <v>100</v>
      </c>
      <c r="D66" s="13"/>
      <c r="E66" s="13"/>
      <c r="F66" s="13"/>
      <c r="G66" s="13">
        <f t="shared" ref="G66:M66" si="28">G44/0.3069*1000</f>
        <v>964.48354512870651</v>
      </c>
      <c r="H66" s="17"/>
      <c r="I66" s="17"/>
      <c r="J66" s="17"/>
      <c r="K66" s="17">
        <f t="shared" si="28"/>
        <v>912.3492994460737</v>
      </c>
      <c r="L66" s="13"/>
      <c r="M66" s="13">
        <f t="shared" si="28"/>
        <v>628.86933854675783</v>
      </c>
      <c r="N66" s="17"/>
      <c r="O66" s="17"/>
      <c r="P66" s="15">
        <f t="shared" si="11"/>
        <v>835.23406104051264</v>
      </c>
      <c r="Q66" s="12">
        <f t="shared" si="12"/>
        <v>147.46591450381061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HaCaT</vt:lpstr>
      <vt:lpstr>NHDF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2025-10-27T17:58:27Z</dcterms:created>
  <dcterms:modified xsi:type="dcterms:W3CDTF">2026-03-31T09:19:25Z</dcterms:modified>
</cp:coreProperties>
</file>