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wyniki miniatura\1. Rozliczenie Miniatura\Repozytorium\"/>
    </mc:Choice>
  </mc:AlternateContent>
  <bookViews>
    <workbookView xWindow="0" yWindow="0" windowWidth="13845" windowHeight="10230" activeTab="1"/>
  </bookViews>
  <sheets>
    <sheet name="HaCaT" sheetId="1" r:id="rId1"/>
    <sheet name="NHDF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3" l="1"/>
  <c r="E50" i="3"/>
  <c r="F50" i="3"/>
  <c r="G50" i="3"/>
  <c r="H50" i="3"/>
  <c r="I50" i="3"/>
  <c r="J50" i="3"/>
  <c r="K50" i="3"/>
  <c r="L50" i="3"/>
  <c r="M50" i="3"/>
  <c r="N50" i="3"/>
  <c r="O50" i="3"/>
  <c r="D51" i="3"/>
  <c r="H51" i="3"/>
  <c r="L51" i="3"/>
  <c r="N51" i="3"/>
  <c r="D52" i="3"/>
  <c r="H52" i="3"/>
  <c r="L52" i="3"/>
  <c r="N52" i="3"/>
  <c r="D53" i="3"/>
  <c r="H53" i="3"/>
  <c r="L53" i="3"/>
  <c r="N53" i="3"/>
  <c r="D54" i="3"/>
  <c r="H54" i="3"/>
  <c r="L54" i="3"/>
  <c r="N54" i="3"/>
  <c r="E55" i="3"/>
  <c r="I55" i="3"/>
  <c r="L55" i="3"/>
  <c r="N55" i="3"/>
  <c r="E56" i="3"/>
  <c r="I56" i="3"/>
  <c r="L56" i="3"/>
  <c r="N56" i="3"/>
  <c r="E57" i="3"/>
  <c r="I57" i="3"/>
  <c r="L57" i="3"/>
  <c r="N57" i="3"/>
  <c r="E58" i="3"/>
  <c r="I58" i="3"/>
  <c r="L58" i="3"/>
  <c r="N58" i="3"/>
  <c r="F59" i="3"/>
  <c r="J59" i="3"/>
  <c r="M59" i="3"/>
  <c r="O59" i="3"/>
  <c r="F60" i="3"/>
  <c r="J60" i="3"/>
  <c r="M60" i="3"/>
  <c r="O60" i="3"/>
  <c r="F61" i="3"/>
  <c r="J61" i="3"/>
  <c r="M61" i="3"/>
  <c r="O61" i="3"/>
  <c r="F62" i="3"/>
  <c r="J62" i="3"/>
  <c r="M62" i="3"/>
  <c r="O62" i="3"/>
  <c r="G63" i="3"/>
  <c r="K63" i="3"/>
  <c r="M63" i="3"/>
  <c r="O63" i="3"/>
  <c r="G64" i="3"/>
  <c r="K64" i="3"/>
  <c r="M64" i="3"/>
  <c r="O64" i="3"/>
  <c r="G65" i="3"/>
  <c r="K65" i="3"/>
  <c r="M65" i="3"/>
  <c r="O65" i="3"/>
  <c r="G66" i="3"/>
  <c r="K66" i="3"/>
  <c r="M66" i="3"/>
  <c r="O66" i="3"/>
  <c r="F49" i="3"/>
  <c r="G49" i="3"/>
  <c r="H49" i="3"/>
  <c r="J49" i="3"/>
  <c r="L49" i="3"/>
  <c r="M49" i="3"/>
  <c r="N49" i="3"/>
  <c r="D49" i="3"/>
  <c r="D50" i="1"/>
  <c r="E50" i="1"/>
  <c r="F50" i="1"/>
  <c r="G50" i="1"/>
  <c r="H50" i="1"/>
  <c r="I50" i="1"/>
  <c r="J50" i="1"/>
  <c r="K50" i="1"/>
  <c r="L50" i="1"/>
  <c r="M50" i="1"/>
  <c r="N50" i="1"/>
  <c r="O50" i="1"/>
  <c r="D51" i="1"/>
  <c r="H51" i="1"/>
  <c r="L51" i="1"/>
  <c r="N51" i="1"/>
  <c r="D52" i="1"/>
  <c r="H52" i="1"/>
  <c r="L52" i="1"/>
  <c r="N52" i="1"/>
  <c r="D53" i="1"/>
  <c r="H53" i="1"/>
  <c r="L53" i="1"/>
  <c r="N53" i="1"/>
  <c r="D54" i="1"/>
  <c r="H54" i="1"/>
  <c r="L54" i="1"/>
  <c r="N54" i="1"/>
  <c r="E55" i="1"/>
  <c r="I55" i="1"/>
  <c r="L55" i="1"/>
  <c r="N55" i="1"/>
  <c r="E56" i="1"/>
  <c r="I56" i="1"/>
  <c r="L56" i="1"/>
  <c r="N56" i="1"/>
  <c r="E57" i="1"/>
  <c r="L57" i="1"/>
  <c r="N57" i="1"/>
  <c r="E58" i="1"/>
  <c r="L58" i="1"/>
  <c r="N58" i="1"/>
  <c r="F59" i="1"/>
  <c r="M59" i="1"/>
  <c r="O59" i="1"/>
  <c r="F60" i="1"/>
  <c r="M60" i="1"/>
  <c r="O60" i="1"/>
  <c r="F61" i="1"/>
  <c r="M61" i="1"/>
  <c r="O61" i="1"/>
  <c r="F62" i="1"/>
  <c r="M62" i="1"/>
  <c r="O62" i="1"/>
  <c r="G63" i="1"/>
  <c r="M63" i="1"/>
  <c r="O63" i="1"/>
  <c r="G64" i="1"/>
  <c r="M64" i="1"/>
  <c r="O64" i="1"/>
  <c r="G65" i="1"/>
  <c r="M65" i="1"/>
  <c r="O65" i="1"/>
  <c r="G66" i="1"/>
  <c r="M66" i="1"/>
  <c r="O66" i="1"/>
  <c r="E49" i="1"/>
  <c r="F49" i="1"/>
  <c r="G49" i="1"/>
  <c r="L49" i="1"/>
  <c r="M49" i="1"/>
  <c r="N49" i="1"/>
  <c r="O49" i="1"/>
  <c r="D49" i="1"/>
  <c r="B18" i="3" l="1"/>
  <c r="C18" i="3"/>
  <c r="D18" i="3"/>
  <c r="E18" i="3"/>
  <c r="F18" i="3"/>
  <c r="G18" i="3"/>
  <c r="H18" i="3"/>
  <c r="I18" i="3"/>
  <c r="J18" i="3"/>
  <c r="K18" i="3"/>
  <c r="L18" i="3"/>
  <c r="B19" i="3"/>
  <c r="C19" i="3"/>
  <c r="D19" i="3"/>
  <c r="E19" i="3"/>
  <c r="F19" i="3"/>
  <c r="G19" i="3"/>
  <c r="H19" i="3"/>
  <c r="I19" i="3"/>
  <c r="J19" i="3"/>
  <c r="K19" i="3"/>
  <c r="L19" i="3"/>
  <c r="B20" i="3"/>
  <c r="C20" i="3"/>
  <c r="D20" i="3"/>
  <c r="E20" i="3"/>
  <c r="F20" i="3"/>
  <c r="G20" i="3"/>
  <c r="H20" i="3"/>
  <c r="I20" i="3"/>
  <c r="J20" i="3"/>
  <c r="K20" i="3"/>
  <c r="L20" i="3"/>
  <c r="B21" i="3"/>
  <c r="C21" i="3"/>
  <c r="D21" i="3"/>
  <c r="E21" i="3"/>
  <c r="F21" i="3"/>
  <c r="G21" i="3"/>
  <c r="H21" i="3"/>
  <c r="I21" i="3"/>
  <c r="J21" i="3"/>
  <c r="K21" i="3"/>
  <c r="L21" i="3"/>
  <c r="B22" i="3"/>
  <c r="C22" i="3"/>
  <c r="D22" i="3"/>
  <c r="E22" i="3"/>
  <c r="F22" i="3"/>
  <c r="G22" i="3"/>
  <c r="H22" i="3"/>
  <c r="I22" i="3"/>
  <c r="J22" i="3"/>
  <c r="K22" i="3"/>
  <c r="L22" i="3"/>
  <c r="B23" i="3"/>
  <c r="C23" i="3"/>
  <c r="D23" i="3"/>
  <c r="E23" i="3"/>
  <c r="F23" i="3"/>
  <c r="G23" i="3"/>
  <c r="H23" i="3"/>
  <c r="I23" i="3"/>
  <c r="J23" i="3"/>
  <c r="K23" i="3"/>
  <c r="L23" i="3"/>
  <c r="B24" i="3"/>
  <c r="C24" i="3"/>
  <c r="D24" i="3"/>
  <c r="E24" i="3"/>
  <c r="F24" i="3"/>
  <c r="G24" i="3"/>
  <c r="H24" i="3"/>
  <c r="I24" i="3"/>
  <c r="J24" i="3"/>
  <c r="K24" i="3"/>
  <c r="L24" i="3"/>
  <c r="C17" i="3"/>
  <c r="D17" i="3"/>
  <c r="E17" i="3"/>
  <c r="F17" i="3"/>
  <c r="G17" i="3"/>
  <c r="H17" i="3"/>
  <c r="I17" i="3"/>
  <c r="J17" i="3"/>
  <c r="K17" i="3"/>
  <c r="L17" i="3"/>
  <c r="B17" i="3"/>
  <c r="T7" i="3"/>
  <c r="T8" i="3"/>
  <c r="T9" i="3"/>
  <c r="T10" i="3"/>
  <c r="T11" i="3"/>
  <c r="T12" i="3"/>
  <c r="T6" i="3"/>
  <c r="S12" i="3"/>
  <c r="S11" i="3"/>
  <c r="S10" i="3"/>
  <c r="S9" i="3"/>
  <c r="S8" i="3"/>
  <c r="S7" i="3"/>
  <c r="S6" i="3"/>
  <c r="S5" i="3"/>
  <c r="B18" i="1"/>
  <c r="C18" i="1"/>
  <c r="D18" i="1"/>
  <c r="E18" i="1"/>
  <c r="F18" i="1"/>
  <c r="G18" i="1"/>
  <c r="H18" i="1"/>
  <c r="I18" i="1"/>
  <c r="J18" i="1"/>
  <c r="K18" i="1"/>
  <c r="L18" i="1"/>
  <c r="B19" i="1"/>
  <c r="C19" i="1"/>
  <c r="D19" i="1"/>
  <c r="E19" i="1"/>
  <c r="F19" i="1"/>
  <c r="G19" i="1"/>
  <c r="H19" i="1"/>
  <c r="I19" i="1"/>
  <c r="J19" i="1"/>
  <c r="K19" i="1"/>
  <c r="L19" i="1"/>
  <c r="B20" i="1"/>
  <c r="C20" i="1"/>
  <c r="D20" i="1"/>
  <c r="E20" i="1"/>
  <c r="F20" i="1"/>
  <c r="G20" i="1"/>
  <c r="H20" i="1"/>
  <c r="I20" i="1"/>
  <c r="J20" i="1"/>
  <c r="K20" i="1"/>
  <c r="L20" i="1"/>
  <c r="B21" i="1"/>
  <c r="C21" i="1"/>
  <c r="D21" i="1"/>
  <c r="E21" i="1"/>
  <c r="F21" i="1"/>
  <c r="G21" i="1"/>
  <c r="H21" i="1"/>
  <c r="I21" i="1"/>
  <c r="J21" i="1"/>
  <c r="K21" i="1"/>
  <c r="L21" i="1"/>
  <c r="B22" i="1"/>
  <c r="C22" i="1"/>
  <c r="D22" i="1"/>
  <c r="E22" i="1"/>
  <c r="F22" i="1"/>
  <c r="G22" i="1"/>
  <c r="H22" i="1"/>
  <c r="I22" i="1"/>
  <c r="J22" i="1"/>
  <c r="K22" i="1"/>
  <c r="L22" i="1"/>
  <c r="B23" i="1"/>
  <c r="C23" i="1"/>
  <c r="D23" i="1"/>
  <c r="E23" i="1"/>
  <c r="F23" i="1"/>
  <c r="G23" i="1"/>
  <c r="H23" i="1"/>
  <c r="I23" i="1"/>
  <c r="J23" i="1"/>
  <c r="K23" i="1"/>
  <c r="L23" i="1"/>
  <c r="B24" i="1"/>
  <c r="C24" i="1"/>
  <c r="D24" i="1"/>
  <c r="E24" i="1"/>
  <c r="F24" i="1"/>
  <c r="G24" i="1"/>
  <c r="H24" i="1"/>
  <c r="I24" i="1"/>
  <c r="J24" i="1"/>
  <c r="K24" i="1"/>
  <c r="L24" i="1"/>
  <c r="C17" i="1"/>
  <c r="D17" i="1"/>
  <c r="E17" i="1"/>
  <c r="F17" i="1"/>
  <c r="G17" i="1"/>
  <c r="H17" i="1"/>
  <c r="I17" i="1"/>
  <c r="J17" i="1"/>
  <c r="K17" i="1"/>
  <c r="L17" i="1"/>
  <c r="B17" i="1"/>
  <c r="T7" i="1"/>
  <c r="T8" i="1"/>
  <c r="T9" i="1"/>
  <c r="T10" i="1"/>
  <c r="T11" i="1"/>
  <c r="T12" i="1"/>
  <c r="T6" i="1"/>
  <c r="P60" i="3" l="1"/>
  <c r="P62" i="3"/>
  <c r="Q62" i="3" s="1"/>
  <c r="P66" i="3"/>
  <c r="Q66" i="3" s="1"/>
  <c r="P65" i="3"/>
  <c r="Q65" i="3" s="1"/>
  <c r="P64" i="3"/>
  <c r="P52" i="3"/>
  <c r="Q52" i="3" s="1"/>
  <c r="P56" i="3"/>
  <c r="Q56" i="3" s="1"/>
  <c r="P54" i="3"/>
  <c r="Q54" i="3" s="1"/>
  <c r="P50" i="3"/>
  <c r="Q50" i="3" s="1"/>
  <c r="P59" i="3"/>
  <c r="Q59" i="3" s="1"/>
  <c r="Q60" i="3"/>
  <c r="Q64" i="3"/>
  <c r="P61" i="3"/>
  <c r="Q61" i="3" s="1"/>
  <c r="P63" i="3"/>
  <c r="Q63" i="3" s="1"/>
  <c r="P49" i="3"/>
  <c r="Q49" i="3" s="1"/>
  <c r="P51" i="3"/>
  <c r="Q51" i="3" s="1"/>
  <c r="P53" i="3"/>
  <c r="Q53" i="3" s="1"/>
  <c r="P55" i="3"/>
  <c r="Q55" i="3" s="1"/>
  <c r="P57" i="3"/>
  <c r="Q57" i="3" s="1"/>
  <c r="P58" i="3"/>
  <c r="Q58" i="3" s="1"/>
  <c r="P53" i="1"/>
  <c r="Q53" i="1" s="1"/>
  <c r="P51" i="1"/>
  <c r="Q51" i="1" s="1"/>
  <c r="S6" i="1"/>
  <c r="S7" i="1"/>
  <c r="S8" i="1"/>
  <c r="S9" i="1"/>
  <c r="S10" i="1"/>
  <c r="S11" i="1"/>
  <c r="S12" i="1"/>
  <c r="S5" i="1"/>
  <c r="P57" i="1" l="1"/>
  <c r="Q57" i="1" s="1"/>
  <c r="P52" i="1"/>
  <c r="Q52" i="1" s="1"/>
  <c r="P66" i="1"/>
  <c r="Q66" i="1" s="1"/>
  <c r="P63" i="1"/>
  <c r="Q63" i="1" s="1"/>
  <c r="P65" i="1"/>
  <c r="Q65" i="1" s="1"/>
  <c r="P64" i="1"/>
  <c r="Q64" i="1" s="1"/>
  <c r="P60" i="1"/>
  <c r="Q60" i="1" s="1"/>
  <c r="P58" i="1"/>
  <c r="Q58" i="1" s="1"/>
  <c r="P54" i="1"/>
  <c r="Q54" i="1" s="1"/>
  <c r="P49" i="1"/>
  <c r="Q49" i="1" s="1"/>
  <c r="P62" i="1"/>
  <c r="Q62" i="1" s="1"/>
  <c r="P61" i="1"/>
  <c r="Q61" i="1" s="1"/>
  <c r="P59" i="1"/>
  <c r="Q59" i="1" s="1"/>
  <c r="P56" i="1"/>
  <c r="Q56" i="1" s="1"/>
  <c r="P55" i="1"/>
  <c r="Q55" i="1" s="1"/>
  <c r="P50" i="1"/>
  <c r="Q50" i="1" s="1"/>
</calcChain>
</file>

<file path=xl/sharedStrings.xml><?xml version="1.0" encoding="utf-8"?>
<sst xmlns="http://schemas.openxmlformats.org/spreadsheetml/2006/main" count="72" uniqueCount="22">
  <si>
    <t>Raw Data (450)</t>
  </si>
  <si>
    <t>A</t>
  </si>
  <si>
    <t>B</t>
  </si>
  <si>
    <t>C</t>
  </si>
  <si>
    <t>D</t>
  </si>
  <si>
    <t>E</t>
  </si>
  <si>
    <t>F</t>
  </si>
  <si>
    <t>G</t>
  </si>
  <si>
    <t>H</t>
  </si>
  <si>
    <t>K-</t>
  </si>
  <si>
    <t>K+</t>
  </si>
  <si>
    <t>krzywa</t>
  </si>
  <si>
    <t>średnia</t>
  </si>
  <si>
    <t>bez blanku</t>
  </si>
  <si>
    <t>Korzeń</t>
  </si>
  <si>
    <t>Liść</t>
  </si>
  <si>
    <t>Owoc zielony</t>
  </si>
  <si>
    <t>Owoc żółty</t>
  </si>
  <si>
    <t>[pg/ml]</t>
  </si>
  <si>
    <t>Średnia</t>
  </si>
  <si>
    <t>SD</t>
  </si>
  <si>
    <t>ng/ml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</si>
</sst>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2" borderId="0" xfId="0" applyFill="1"/>
    <xf numFmtId="2" fontId="0" fillId="0" borderId="0" xfId="0" applyNumberFormat="1"/>
    <xf numFmtId="2" fontId="0" fillId="2" borderId="0" xfId="0" applyNumberFormat="1" applyFill="1"/>
    <xf numFmtId="0" fontId="1" fillId="0" borderId="0" xfId="0" applyFont="1"/>
    <xf numFmtId="2" fontId="1" fillId="0" borderId="0" xfId="0" applyNumberFormat="1" applyFont="1"/>
    <xf numFmtId="0" fontId="0" fillId="0" borderId="0" xfId="0" applyFill="1"/>
    <xf numFmtId="2" fontId="0" fillId="0" borderId="0" xfId="0" applyNumberFormat="1" applyFill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PLUA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70603674540682E-2"/>
          <c:y val="0.15319444444444447"/>
          <c:w val="0.8712939632545931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1397878390201224"/>
                  <c:y val="-4.671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HaCaT!$P$5:$P$12</c:f>
              <c:numCache>
                <c:formatCode>General</c:formatCode>
                <c:ptCount val="8"/>
                <c:pt idx="0">
                  <c:v>0</c:v>
                </c:pt>
                <c:pt idx="1">
                  <c:v>0.155</c:v>
                </c:pt>
                <c:pt idx="2">
                  <c:v>0.3125</c:v>
                </c:pt>
                <c:pt idx="3">
                  <c:v>0.625</c:v>
                </c:pt>
                <c:pt idx="4">
                  <c:v>1.25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HaCaT!$T$5:$T$12</c:f>
              <c:numCache>
                <c:formatCode>General</c:formatCode>
                <c:ptCount val="8"/>
                <c:pt idx="0">
                  <c:v>0</c:v>
                </c:pt>
                <c:pt idx="1">
                  <c:v>2.7999999999999997E-2</c:v>
                </c:pt>
                <c:pt idx="2">
                  <c:v>7.8000000000000014E-2</c:v>
                </c:pt>
                <c:pt idx="3">
                  <c:v>0.15200000000000002</c:v>
                </c:pt>
                <c:pt idx="4">
                  <c:v>0.27300000000000002</c:v>
                </c:pt>
                <c:pt idx="5">
                  <c:v>0.54900000000000004</c:v>
                </c:pt>
                <c:pt idx="6">
                  <c:v>0.99099999999999999</c:v>
                </c:pt>
                <c:pt idx="7">
                  <c:v>1.6309999999999998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2B-4BDD-9C1E-77902B94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4688"/>
        <c:axId val="93196352"/>
      </c:scatterChart>
      <c:valAx>
        <c:axId val="9319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6352"/>
        <c:crosses val="autoZero"/>
        <c:crossBetween val="midCat"/>
      </c:valAx>
      <c:valAx>
        <c:axId val="9319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HaCaT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HaCaT!$Q$49:$Q$66</c:f>
                <c:numCache>
                  <c:formatCode>General</c:formatCode>
                  <c:ptCount val="18"/>
                  <c:pt idx="0">
                    <c:v>221.67046547474803</c:v>
                  </c:pt>
                  <c:pt idx="1">
                    <c:v>584.92552159747254</c:v>
                  </c:pt>
                  <c:pt idx="2">
                    <c:v>508.99137565280398</c:v>
                  </c:pt>
                  <c:pt idx="3">
                    <c:v>409.38928700933167</c:v>
                  </c:pt>
                  <c:pt idx="4">
                    <c:v>409.04347601724641</c:v>
                  </c:pt>
                  <c:pt idx="5">
                    <c:v>416.52506171305095</c:v>
                  </c:pt>
                  <c:pt idx="6">
                    <c:v>557.79190787387256</c:v>
                  </c:pt>
                  <c:pt idx="7">
                    <c:v>916.51282114579794</c:v>
                  </c:pt>
                  <c:pt idx="8">
                    <c:v>243.7698518299793</c:v>
                  </c:pt>
                  <c:pt idx="9">
                    <c:v>186.70318749559146</c:v>
                  </c:pt>
                  <c:pt idx="10">
                    <c:v>228.16976536006027</c:v>
                  </c:pt>
                  <c:pt idx="11">
                    <c:v>163.23254094462084</c:v>
                  </c:pt>
                  <c:pt idx="12">
                    <c:v>92.124870281423782</c:v>
                  </c:pt>
                  <c:pt idx="13">
                    <c:v>255.11605511197141</c:v>
                  </c:pt>
                  <c:pt idx="14">
                    <c:v>226.06842488292739</c:v>
                  </c:pt>
                  <c:pt idx="15">
                    <c:v>191.51581362406824</c:v>
                  </c:pt>
                  <c:pt idx="16">
                    <c:v>268.71866880180727</c:v>
                  </c:pt>
                  <c:pt idx="17">
                    <c:v>223.25244283203548</c:v>
                  </c:pt>
                </c:numCache>
              </c:numRef>
            </c:plus>
            <c:minus>
              <c:numRef>
                <c:f>HaCaT!$Q$49:$Q$66</c:f>
                <c:numCache>
                  <c:formatCode>General</c:formatCode>
                  <c:ptCount val="18"/>
                  <c:pt idx="0">
                    <c:v>221.67046547474803</c:v>
                  </c:pt>
                  <c:pt idx="1">
                    <c:v>584.92552159747254</c:v>
                  </c:pt>
                  <c:pt idx="2">
                    <c:v>508.99137565280398</c:v>
                  </c:pt>
                  <c:pt idx="3">
                    <c:v>409.38928700933167</c:v>
                  </c:pt>
                  <c:pt idx="4">
                    <c:v>409.04347601724641</c:v>
                  </c:pt>
                  <c:pt idx="5">
                    <c:v>416.52506171305095</c:v>
                  </c:pt>
                  <c:pt idx="6">
                    <c:v>557.79190787387256</c:v>
                  </c:pt>
                  <c:pt idx="7">
                    <c:v>916.51282114579794</c:v>
                  </c:pt>
                  <c:pt idx="8">
                    <c:v>243.7698518299793</c:v>
                  </c:pt>
                  <c:pt idx="9">
                    <c:v>186.70318749559146</c:v>
                  </c:pt>
                  <c:pt idx="10">
                    <c:v>228.16976536006027</c:v>
                  </c:pt>
                  <c:pt idx="11">
                    <c:v>163.23254094462084</c:v>
                  </c:pt>
                  <c:pt idx="12">
                    <c:v>92.124870281423782</c:v>
                  </c:pt>
                  <c:pt idx="13">
                    <c:v>255.11605511197141</c:v>
                  </c:pt>
                  <c:pt idx="14">
                    <c:v>226.06842488292739</c:v>
                  </c:pt>
                  <c:pt idx="15">
                    <c:v>191.51581362406824</c:v>
                  </c:pt>
                  <c:pt idx="16">
                    <c:v>268.71866880180727</c:v>
                  </c:pt>
                  <c:pt idx="17">
                    <c:v>223.25244283203548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HaCaT!$B$49:$C$66</c:f>
              <c:multiLvlStrCache>
                <c:ptCount val="18"/>
                <c:lvl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K-</c:v>
                  </c:pt>
                  <c:pt idx="1">
                    <c:v>K+</c:v>
                  </c:pt>
                  <c:pt idx="2">
                    <c:v>Korzeń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HaCaT!$P$49:$P$66</c:f>
              <c:numCache>
                <c:formatCode>0.00</c:formatCode>
                <c:ptCount val="18"/>
                <c:pt idx="0">
                  <c:v>1552.2215810732835</c:v>
                </c:pt>
                <c:pt idx="1">
                  <c:v>2748.6055010578953</c:v>
                </c:pt>
                <c:pt idx="2">
                  <c:v>2612.5216387766882</c:v>
                </c:pt>
                <c:pt idx="3">
                  <c:v>2717.8303519907668</c:v>
                </c:pt>
                <c:pt idx="4">
                  <c:v>2850.5481823427581</c:v>
                </c:pt>
                <c:pt idx="5">
                  <c:v>3075.591459896134</c:v>
                </c:pt>
                <c:pt idx="6">
                  <c:v>2603.8661281015579</c:v>
                </c:pt>
                <c:pt idx="7">
                  <c:v>2175.4183496826313</c:v>
                </c:pt>
                <c:pt idx="8">
                  <c:v>1834.9682631275246</c:v>
                </c:pt>
                <c:pt idx="9">
                  <c:v>382.7659165224083</c:v>
                </c:pt>
                <c:pt idx="10">
                  <c:v>2223.5045201000189</c:v>
                </c:pt>
                <c:pt idx="11">
                  <c:v>2361.9926909020965</c:v>
                </c:pt>
                <c:pt idx="12">
                  <c:v>2277.3610309674937</c:v>
                </c:pt>
                <c:pt idx="13">
                  <c:v>2463.9353721869588</c:v>
                </c:pt>
                <c:pt idx="14">
                  <c:v>2231.1983073668016</c:v>
                </c:pt>
                <c:pt idx="15">
                  <c:v>2265.8203500673203</c:v>
                </c:pt>
                <c:pt idx="16">
                  <c:v>2198.4997114829771</c:v>
                </c:pt>
                <c:pt idx="17">
                  <c:v>2517.7918830544336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9-42E3-BED6-84237199A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93856"/>
        <c:axId val="93195104"/>
      </c:barChart>
      <c:catAx>
        <c:axId val="93193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l-GR"/>
                  <a:t>μ</a:t>
                </a:r>
                <a:r>
                  <a:rPr lang="pl-PL"/>
                  <a:t>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5104"/>
        <c:crosses val="autoZero"/>
        <c:auto val="1"/>
        <c:lblAlgn val="ctr"/>
        <c:lblOffset val="100"/>
        <c:noMultiLvlLbl val="0"/>
      </c:catAx>
      <c:valAx>
        <c:axId val="9319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PLUA 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PLUA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70603674540682E-2"/>
          <c:y val="0.15319444444444447"/>
          <c:w val="0.8712939632545931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1397878390201224"/>
                  <c:y val="-4.671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NHDF!$P$5:$P$12</c:f>
              <c:numCache>
                <c:formatCode>General</c:formatCode>
                <c:ptCount val="8"/>
                <c:pt idx="0">
                  <c:v>0</c:v>
                </c:pt>
                <c:pt idx="1">
                  <c:v>0.155</c:v>
                </c:pt>
                <c:pt idx="2">
                  <c:v>0.3125</c:v>
                </c:pt>
                <c:pt idx="3">
                  <c:v>0.625</c:v>
                </c:pt>
                <c:pt idx="4">
                  <c:v>1.25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NHDF!$T$5:$T$12</c:f>
              <c:numCache>
                <c:formatCode>General</c:formatCode>
                <c:ptCount val="8"/>
                <c:pt idx="0">
                  <c:v>0</c:v>
                </c:pt>
                <c:pt idx="1">
                  <c:v>4.9000000000000016E-2</c:v>
                </c:pt>
                <c:pt idx="2">
                  <c:v>0.10800000000000001</c:v>
                </c:pt>
                <c:pt idx="3">
                  <c:v>0.183</c:v>
                </c:pt>
                <c:pt idx="4">
                  <c:v>0.36</c:v>
                </c:pt>
                <c:pt idx="5">
                  <c:v>0.68100000000000005</c:v>
                </c:pt>
                <c:pt idx="6">
                  <c:v>1.218</c:v>
                </c:pt>
                <c:pt idx="7">
                  <c:v>1.863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F3-4CC9-BB69-2A10ABB26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4688"/>
        <c:axId val="93196352"/>
      </c:scatterChart>
      <c:valAx>
        <c:axId val="9319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6352"/>
        <c:crosses val="autoZero"/>
        <c:crossBetween val="midCat"/>
      </c:valAx>
      <c:valAx>
        <c:axId val="9319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NHDF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NHDF!$Q$49:$Q$66</c:f>
                <c:numCache>
                  <c:formatCode>General</c:formatCode>
                  <c:ptCount val="18"/>
                  <c:pt idx="0">
                    <c:v>14.475449672305743</c:v>
                  </c:pt>
                  <c:pt idx="1">
                    <c:v>60.934080952636123</c:v>
                  </c:pt>
                  <c:pt idx="2">
                    <c:v>19.539935271034611</c:v>
                  </c:pt>
                  <c:pt idx="3">
                    <c:v>79.701501832281622</c:v>
                  </c:pt>
                  <c:pt idx="4">
                    <c:v>97.333101415631845</c:v>
                  </c:pt>
                  <c:pt idx="5">
                    <c:v>92.097457832237694</c:v>
                  </c:pt>
                  <c:pt idx="6">
                    <c:v>11.236351232294394</c:v>
                  </c:pt>
                  <c:pt idx="7">
                    <c:v>12.757869305363316</c:v>
                  </c:pt>
                  <c:pt idx="8">
                    <c:v>49.256846442318327</c:v>
                  </c:pt>
                  <c:pt idx="9">
                    <c:v>44.588622305192956</c:v>
                  </c:pt>
                  <c:pt idx="10">
                    <c:v>17.915440363016753</c:v>
                  </c:pt>
                  <c:pt idx="11">
                    <c:v>80.640705664911295</c:v>
                  </c:pt>
                  <c:pt idx="12">
                    <c:v>20.63788915969597</c:v>
                  </c:pt>
                  <c:pt idx="13">
                    <c:v>44.332019624103211</c:v>
                  </c:pt>
                  <c:pt idx="14">
                    <c:v>27.13369511593487</c:v>
                  </c:pt>
                  <c:pt idx="15">
                    <c:v>63.658055750191842</c:v>
                  </c:pt>
                  <c:pt idx="16">
                    <c:v>17.572529413881377</c:v>
                  </c:pt>
                  <c:pt idx="17">
                    <c:v>67.867866266390962</c:v>
                  </c:pt>
                </c:numCache>
              </c:numRef>
            </c:plus>
            <c:minus>
              <c:numRef>
                <c:f>NHDF!$Q$49:$Q$66</c:f>
                <c:numCache>
                  <c:formatCode>General</c:formatCode>
                  <c:ptCount val="18"/>
                  <c:pt idx="0">
                    <c:v>14.475449672305743</c:v>
                  </c:pt>
                  <c:pt idx="1">
                    <c:v>60.934080952636123</c:v>
                  </c:pt>
                  <c:pt idx="2">
                    <c:v>19.539935271034611</c:v>
                  </c:pt>
                  <c:pt idx="3">
                    <c:v>79.701501832281622</c:v>
                  </c:pt>
                  <c:pt idx="4">
                    <c:v>97.333101415631845</c:v>
                  </c:pt>
                  <c:pt idx="5">
                    <c:v>92.097457832237694</c:v>
                  </c:pt>
                  <c:pt idx="6">
                    <c:v>11.236351232294394</c:v>
                  </c:pt>
                  <c:pt idx="7">
                    <c:v>12.757869305363316</c:v>
                  </c:pt>
                  <c:pt idx="8">
                    <c:v>49.256846442318327</c:v>
                  </c:pt>
                  <c:pt idx="9">
                    <c:v>44.588622305192956</c:v>
                  </c:pt>
                  <c:pt idx="10">
                    <c:v>17.915440363016753</c:v>
                  </c:pt>
                  <c:pt idx="11">
                    <c:v>80.640705664911295</c:v>
                  </c:pt>
                  <c:pt idx="12">
                    <c:v>20.63788915969597</c:v>
                  </c:pt>
                  <c:pt idx="13">
                    <c:v>44.332019624103211</c:v>
                  </c:pt>
                  <c:pt idx="14">
                    <c:v>27.13369511593487</c:v>
                  </c:pt>
                  <c:pt idx="15">
                    <c:v>63.658055750191842</c:v>
                  </c:pt>
                  <c:pt idx="16">
                    <c:v>17.572529413881377</c:v>
                  </c:pt>
                  <c:pt idx="17">
                    <c:v>67.867866266390962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NHDF!$B$49:$C$66</c:f>
              <c:multiLvlStrCache>
                <c:ptCount val="18"/>
                <c:lvl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K-</c:v>
                  </c:pt>
                  <c:pt idx="1">
                    <c:v>K+</c:v>
                  </c:pt>
                  <c:pt idx="2">
                    <c:v>Korzeń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NHDF!$P$49:$P$66</c:f>
              <c:numCache>
                <c:formatCode>0.00</c:formatCode>
                <c:ptCount val="18"/>
                <c:pt idx="0">
                  <c:v>498.88998519980265</c:v>
                </c:pt>
                <c:pt idx="1">
                  <c:v>541.02943594803492</c:v>
                </c:pt>
                <c:pt idx="2">
                  <c:v>509.37345831277753</c:v>
                </c:pt>
                <c:pt idx="3">
                  <c:v>611.74148988653189</c:v>
                </c:pt>
                <c:pt idx="4">
                  <c:v>781.94375925012343</c:v>
                </c:pt>
                <c:pt idx="5">
                  <c:v>695.60927479033057</c:v>
                </c:pt>
                <c:pt idx="6">
                  <c:v>504.44005920078939</c:v>
                </c:pt>
                <c:pt idx="7">
                  <c:v>497.03996053280713</c:v>
                </c:pt>
                <c:pt idx="8">
                  <c:v>521.70695609274799</c:v>
                </c:pt>
                <c:pt idx="9">
                  <c:v>541.44055254070054</c:v>
                </c:pt>
                <c:pt idx="10">
                  <c:v>548.84065120868286</c:v>
                </c:pt>
                <c:pt idx="11">
                  <c:v>571.04094721262959</c:v>
                </c:pt>
                <c:pt idx="12">
                  <c:v>518.00690675875683</c:v>
                </c:pt>
                <c:pt idx="13">
                  <c:v>535.27380365071531</c:v>
                </c:pt>
                <c:pt idx="14">
                  <c:v>520.4736063147509</c:v>
                </c:pt>
                <c:pt idx="15">
                  <c:v>562.40749876665029</c:v>
                </c:pt>
                <c:pt idx="16">
                  <c:v>553.77405032067099</c:v>
                </c:pt>
                <c:pt idx="17">
                  <c:v>550.07400098667995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B-42DC-ABBE-886BEFC68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93856"/>
        <c:axId val="93195104"/>
      </c:barChart>
      <c:catAx>
        <c:axId val="93193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l-GR"/>
                  <a:t>μ</a:t>
                </a:r>
                <a:r>
                  <a:rPr lang="pl-PL"/>
                  <a:t>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5104"/>
        <c:crosses val="autoZero"/>
        <c:auto val="1"/>
        <c:lblAlgn val="ctr"/>
        <c:lblOffset val="100"/>
        <c:noMultiLvlLbl val="0"/>
      </c:catAx>
      <c:valAx>
        <c:axId val="9319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PLUA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533400</xdr:colOff>
      <xdr:row>14</xdr:row>
      <xdr:rowOff>180975</xdr:rowOff>
    </xdr:from>
    <xdr:to>
      <xdr:col>22</xdr:col>
      <xdr:colOff>228600</xdr:colOff>
      <xdr:row>29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209549</xdr:colOff>
      <xdr:row>67</xdr:row>
      <xdr:rowOff>104775</xdr:rowOff>
    </xdr:from>
    <xdr:to>
      <xdr:col>12</xdr:col>
      <xdr:colOff>447674</xdr:colOff>
      <xdr:row>81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12</xdr:row>
      <xdr:rowOff>57150</xdr:rowOff>
    </xdr:from>
    <xdr:to>
      <xdr:col>22</xdr:col>
      <xdr:colOff>171450</xdr:colOff>
      <xdr:row>26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209549</xdr:colOff>
      <xdr:row>67</xdr:row>
      <xdr:rowOff>104775</xdr:rowOff>
    </xdr:from>
    <xdr:to>
      <xdr:col>12</xdr:col>
      <xdr:colOff>447674</xdr:colOff>
      <xdr:row>81</xdr:row>
      <xdr:rowOff>180975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6"/>
  <sheetViews>
    <sheetView topLeftCell="A66" workbookViewId="0">
      <selection activeCell="O76" sqref="O76"/>
    </sheetView>
  </sheetViews>
  <sheetFormatPr defaultRowHeight="15" x14ac:dyDescent="0.25"/>
  <cols>
    <col min="1" max="1" width="4.28515625" customWidth="1"/>
  </cols>
  <sheetData>
    <row r="3" spans="1:20" x14ac:dyDescent="0.25">
      <c r="B3" t="s">
        <v>0</v>
      </c>
    </row>
    <row r="4" spans="1:20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P4" t="s">
        <v>21</v>
      </c>
      <c r="Q4">
        <v>1</v>
      </c>
      <c r="R4">
        <v>2</v>
      </c>
      <c r="S4" t="s">
        <v>12</v>
      </c>
      <c r="T4" t="s">
        <v>13</v>
      </c>
    </row>
    <row r="5" spans="1:20" x14ac:dyDescent="0.25">
      <c r="A5" s="1" t="s">
        <v>1</v>
      </c>
      <c r="B5" s="2">
        <v>0.35799999999999998</v>
      </c>
      <c r="C5" s="3">
        <v>0.505</v>
      </c>
      <c r="D5" s="3">
        <v>0.52200000000000002</v>
      </c>
      <c r="E5" s="3">
        <v>0.61</v>
      </c>
      <c r="F5" s="3">
        <v>0.73</v>
      </c>
      <c r="G5" s="3">
        <v>0.72199999999999998</v>
      </c>
      <c r="H5" s="3">
        <v>0.378</v>
      </c>
      <c r="I5" s="3">
        <v>0.42699999999999999</v>
      </c>
      <c r="J5" s="3">
        <v>0.46899999999999997</v>
      </c>
      <c r="K5" s="3">
        <v>0.52500000000000002</v>
      </c>
      <c r="L5" s="3">
        <v>0.45200000000000001</v>
      </c>
      <c r="M5" s="4"/>
      <c r="O5" t="s">
        <v>11</v>
      </c>
      <c r="P5" s="11">
        <v>0</v>
      </c>
      <c r="Q5">
        <v>0.122</v>
      </c>
      <c r="R5">
        <v>0.122</v>
      </c>
      <c r="S5">
        <f>AVERAGE(Q5:R5)</f>
        <v>0.122</v>
      </c>
      <c r="T5">
        <v>0</v>
      </c>
    </row>
    <row r="6" spans="1:20" x14ac:dyDescent="0.25">
      <c r="A6" s="1" t="s">
        <v>2</v>
      </c>
      <c r="B6" s="5">
        <v>0.52300000000000002</v>
      </c>
      <c r="C6" s="6">
        <v>0.52800000000000002</v>
      </c>
      <c r="D6" s="6">
        <v>0.57299999999999995</v>
      </c>
      <c r="E6" s="6">
        <v>0.73299999999999998</v>
      </c>
      <c r="F6" s="6">
        <v>0.745</v>
      </c>
      <c r="G6" s="6">
        <v>0.73699999999999999</v>
      </c>
      <c r="H6" s="6">
        <v>0.53600000000000003</v>
      </c>
      <c r="I6" s="6">
        <v>0.16800000000000001</v>
      </c>
      <c r="J6" s="6">
        <v>0.48499999999999999</v>
      </c>
      <c r="K6" s="6">
        <v>0.56000000000000005</v>
      </c>
      <c r="L6" s="6">
        <v>0.50700000000000001</v>
      </c>
      <c r="M6" s="7"/>
      <c r="P6" s="11">
        <v>0.155</v>
      </c>
      <c r="Q6">
        <v>0.15</v>
      </c>
      <c r="R6">
        <v>0.15</v>
      </c>
      <c r="S6">
        <f t="shared" ref="S6:S12" si="0">AVERAGE(Q6:R6)</f>
        <v>0.15</v>
      </c>
      <c r="T6">
        <f>S6-0.122</f>
        <v>2.7999999999999997E-2</v>
      </c>
    </row>
    <row r="7" spans="1:20" x14ac:dyDescent="0.25">
      <c r="A7" s="1" t="s">
        <v>3</v>
      </c>
      <c r="B7" s="5">
        <v>0.53</v>
      </c>
      <c r="C7" s="6">
        <v>0.39600000000000002</v>
      </c>
      <c r="D7" s="6">
        <v>0.48599999999999999</v>
      </c>
      <c r="E7" s="6">
        <v>0.72699999999999998</v>
      </c>
      <c r="F7" s="6">
        <v>0.76300000000000001</v>
      </c>
      <c r="G7" s="6">
        <v>0.626</v>
      </c>
      <c r="H7" s="6">
        <v>0.53</v>
      </c>
      <c r="I7" s="6">
        <v>0.38600000000000001</v>
      </c>
      <c r="J7" s="6">
        <v>0.45100000000000001</v>
      </c>
      <c r="K7" s="6">
        <v>0.48299999999999998</v>
      </c>
      <c r="L7" s="6">
        <v>0.53300000000000003</v>
      </c>
      <c r="M7" s="7"/>
      <c r="P7" s="11">
        <v>0.3125</v>
      </c>
      <c r="Q7">
        <v>0.2</v>
      </c>
      <c r="R7">
        <v>0.2</v>
      </c>
      <c r="S7">
        <f t="shared" si="0"/>
        <v>0.2</v>
      </c>
      <c r="T7">
        <f t="shared" ref="T7:T12" si="1">S7-0.122</f>
        <v>7.8000000000000014E-2</v>
      </c>
    </row>
    <row r="8" spans="1:20" x14ac:dyDescent="0.25">
      <c r="A8" s="1" t="s">
        <v>4</v>
      </c>
      <c r="B8" s="5">
        <v>0.505</v>
      </c>
      <c r="C8" s="6">
        <v>0.16300000000000001</v>
      </c>
      <c r="D8" s="6">
        <v>0.51</v>
      </c>
      <c r="E8" s="6">
        <v>0.7</v>
      </c>
      <c r="F8" s="6">
        <v>0.69799999999999995</v>
      </c>
      <c r="G8" s="6">
        <v>0.71599999999999997</v>
      </c>
      <c r="H8" s="6">
        <v>0.60299999999999998</v>
      </c>
      <c r="I8" s="6">
        <v>0.50900000000000001</v>
      </c>
      <c r="J8" s="6">
        <v>0.53300000000000003</v>
      </c>
      <c r="K8" s="6">
        <v>0.33200000000000002</v>
      </c>
      <c r="L8" s="6">
        <v>0.48699999999999999</v>
      </c>
      <c r="M8" s="7"/>
      <c r="P8" s="11">
        <v>0.625</v>
      </c>
      <c r="Q8">
        <v>0.27400000000000002</v>
      </c>
      <c r="R8">
        <v>0.27400000000000002</v>
      </c>
      <c r="S8">
        <f t="shared" si="0"/>
        <v>0.27400000000000002</v>
      </c>
      <c r="T8">
        <f t="shared" si="1"/>
        <v>0.15200000000000002</v>
      </c>
    </row>
    <row r="9" spans="1:20" x14ac:dyDescent="0.25">
      <c r="A9" s="1" t="s">
        <v>5</v>
      </c>
      <c r="B9" s="5">
        <v>0.61899999999999999</v>
      </c>
      <c r="C9" s="6">
        <v>0.39100000000000001</v>
      </c>
      <c r="D9" s="6">
        <v>0.56200000000000006</v>
      </c>
      <c r="E9" s="6">
        <v>0.72299999999999998</v>
      </c>
      <c r="F9" s="6">
        <v>0.63200000000000001</v>
      </c>
      <c r="G9" s="6">
        <v>0.77100000000000002</v>
      </c>
      <c r="H9" s="6">
        <v>0.59699999999999998</v>
      </c>
      <c r="I9" s="6">
        <v>0.54200000000000004</v>
      </c>
      <c r="J9" s="6">
        <v>0.36699999999999999</v>
      </c>
      <c r="K9" s="6">
        <v>0.497</v>
      </c>
      <c r="L9" s="6">
        <v>0.495</v>
      </c>
      <c r="M9" s="7"/>
      <c r="P9" s="11">
        <v>1.25</v>
      </c>
      <c r="Q9">
        <v>0.39500000000000002</v>
      </c>
      <c r="R9">
        <v>0.39500000000000002</v>
      </c>
      <c r="S9">
        <f t="shared" si="0"/>
        <v>0.39500000000000002</v>
      </c>
      <c r="T9">
        <f t="shared" si="1"/>
        <v>0.27300000000000002</v>
      </c>
    </row>
    <row r="10" spans="1:20" x14ac:dyDescent="0.25">
      <c r="A10" s="1" t="s">
        <v>6</v>
      </c>
      <c r="B10" s="5">
        <v>0.61499999999999999</v>
      </c>
      <c r="C10" s="6">
        <v>0.54</v>
      </c>
      <c r="D10" s="6">
        <v>0.56100000000000005</v>
      </c>
      <c r="E10" s="6">
        <v>0.746</v>
      </c>
      <c r="F10" s="6">
        <v>0.76100000000000001</v>
      </c>
      <c r="G10" s="6">
        <v>0.78500000000000003</v>
      </c>
      <c r="H10" s="6">
        <v>0.69899999999999995</v>
      </c>
      <c r="I10" s="6">
        <v>0.51600000000000001</v>
      </c>
      <c r="J10" s="6">
        <v>0.49199999999999999</v>
      </c>
      <c r="K10" s="6">
        <v>0.23400000000000001</v>
      </c>
      <c r="L10" s="6">
        <v>0.498</v>
      </c>
      <c r="M10" s="7"/>
      <c r="P10" s="11">
        <v>2.5</v>
      </c>
      <c r="Q10">
        <v>0.67100000000000004</v>
      </c>
      <c r="R10">
        <v>0.67100000000000004</v>
      </c>
      <c r="S10">
        <f t="shared" si="0"/>
        <v>0.67100000000000004</v>
      </c>
      <c r="T10">
        <f t="shared" si="1"/>
        <v>0.54900000000000004</v>
      </c>
    </row>
    <row r="11" spans="1:20" x14ac:dyDescent="0.25">
      <c r="A11" s="1" t="s">
        <v>7</v>
      </c>
      <c r="B11" s="5">
        <v>0.4</v>
      </c>
      <c r="C11" s="6">
        <v>0.52800000000000002</v>
      </c>
      <c r="D11" s="6">
        <v>0.56399999999999995</v>
      </c>
      <c r="E11" s="6">
        <v>0.62</v>
      </c>
      <c r="F11" s="6">
        <v>0.74399999999999999</v>
      </c>
      <c r="G11" s="6">
        <v>0.76600000000000001</v>
      </c>
      <c r="H11" s="6">
        <v>0.57499999999999996</v>
      </c>
      <c r="I11" s="6">
        <v>0.495</v>
      </c>
      <c r="J11" s="6">
        <v>0.51200000000000001</v>
      </c>
      <c r="K11" s="6">
        <v>0.36199999999999999</v>
      </c>
      <c r="L11" s="6">
        <v>0.49399999999999999</v>
      </c>
      <c r="M11" s="7"/>
      <c r="P11" s="11">
        <v>5</v>
      </c>
      <c r="Q11">
        <v>1.113</v>
      </c>
      <c r="R11">
        <v>1.113</v>
      </c>
      <c r="S11">
        <f t="shared" si="0"/>
        <v>1.113</v>
      </c>
      <c r="T11">
        <f t="shared" si="1"/>
        <v>0.99099999999999999</v>
      </c>
    </row>
    <row r="12" spans="1:20" x14ac:dyDescent="0.25">
      <c r="A12" s="1" t="s">
        <v>8</v>
      </c>
      <c r="B12" s="8">
        <v>0.57099999999999995</v>
      </c>
      <c r="C12" s="9">
        <v>0.57099999999999995</v>
      </c>
      <c r="D12" s="9">
        <v>0.61299999999999999</v>
      </c>
      <c r="E12" s="9">
        <v>0.74399999999999999</v>
      </c>
      <c r="F12" s="9">
        <v>0.77600000000000002</v>
      </c>
      <c r="G12" s="9">
        <v>0.82599999999999996</v>
      </c>
      <c r="H12" s="9">
        <v>0.39100000000000001</v>
      </c>
      <c r="I12" s="9">
        <v>0.58699999999999997</v>
      </c>
      <c r="J12" s="9">
        <v>0.56399999999999995</v>
      </c>
      <c r="K12" s="9">
        <v>0.54500000000000004</v>
      </c>
      <c r="L12" s="9">
        <v>0.52900000000000003</v>
      </c>
      <c r="M12" s="10"/>
      <c r="P12" s="11">
        <v>10</v>
      </c>
      <c r="Q12">
        <v>1.7529999999999999</v>
      </c>
      <c r="R12">
        <v>1.7529999999999999</v>
      </c>
      <c r="S12">
        <f t="shared" si="0"/>
        <v>1.7529999999999999</v>
      </c>
      <c r="T12">
        <f t="shared" si="1"/>
        <v>1.6309999999999998</v>
      </c>
    </row>
    <row r="17" spans="2:15" x14ac:dyDescent="0.25">
      <c r="B17" s="11">
        <f>B5-0.122</f>
        <v>0.23599999999999999</v>
      </c>
      <c r="C17" s="11">
        <f t="shared" ref="C17:L17" si="2">C5-0.122</f>
        <v>0.38300000000000001</v>
      </c>
      <c r="D17" s="11">
        <f t="shared" si="2"/>
        <v>0.4</v>
      </c>
      <c r="E17" s="16">
        <f t="shared" si="2"/>
        <v>0.48799999999999999</v>
      </c>
      <c r="F17" s="16">
        <f t="shared" si="2"/>
        <v>0.60799999999999998</v>
      </c>
      <c r="G17" s="16">
        <f t="shared" si="2"/>
        <v>0.6</v>
      </c>
      <c r="H17" s="11">
        <f t="shared" si="2"/>
        <v>0.25600000000000001</v>
      </c>
      <c r="I17" s="11">
        <f t="shared" si="2"/>
        <v>0.30499999999999999</v>
      </c>
      <c r="J17" s="11">
        <f t="shared" si="2"/>
        <v>0.34699999999999998</v>
      </c>
      <c r="K17" s="16">
        <f t="shared" si="2"/>
        <v>0.40300000000000002</v>
      </c>
      <c r="L17" s="16">
        <f t="shared" si="2"/>
        <v>0.33</v>
      </c>
    </row>
    <row r="18" spans="2:15" x14ac:dyDescent="0.25">
      <c r="B18" s="11">
        <f t="shared" ref="B18:L18" si="3">B6-0.122</f>
        <v>0.40100000000000002</v>
      </c>
      <c r="C18" s="11">
        <f t="shared" si="3"/>
        <v>0.40600000000000003</v>
      </c>
      <c r="D18" s="11">
        <f t="shared" si="3"/>
        <v>0.45099999999999996</v>
      </c>
      <c r="E18" s="16">
        <f t="shared" si="3"/>
        <v>0.61099999999999999</v>
      </c>
      <c r="F18" s="16">
        <f t="shared" si="3"/>
        <v>0.623</v>
      </c>
      <c r="G18" s="16">
        <f t="shared" si="3"/>
        <v>0.61499999999999999</v>
      </c>
      <c r="H18" s="11">
        <f t="shared" si="3"/>
        <v>0.41400000000000003</v>
      </c>
      <c r="I18" s="11">
        <f t="shared" si="3"/>
        <v>4.6000000000000013E-2</v>
      </c>
      <c r="J18" s="11">
        <f t="shared" si="3"/>
        <v>0.36299999999999999</v>
      </c>
      <c r="K18" s="16">
        <f t="shared" si="3"/>
        <v>0.43800000000000006</v>
      </c>
      <c r="L18" s="16">
        <f t="shared" si="3"/>
        <v>0.38500000000000001</v>
      </c>
    </row>
    <row r="19" spans="2:15" x14ac:dyDescent="0.25">
      <c r="B19" s="11">
        <f t="shared" ref="B19:L19" si="4">B7-0.122</f>
        <v>0.40800000000000003</v>
      </c>
      <c r="C19" s="11">
        <f t="shared" si="4"/>
        <v>0.27400000000000002</v>
      </c>
      <c r="D19" s="11">
        <f t="shared" si="4"/>
        <v>0.36399999999999999</v>
      </c>
      <c r="E19" s="16">
        <f t="shared" si="4"/>
        <v>0.60499999999999998</v>
      </c>
      <c r="F19" s="16">
        <f t="shared" si="4"/>
        <v>0.64100000000000001</v>
      </c>
      <c r="G19" s="16">
        <f t="shared" si="4"/>
        <v>0.504</v>
      </c>
      <c r="H19" s="11">
        <f t="shared" si="4"/>
        <v>0.40800000000000003</v>
      </c>
      <c r="I19" s="11">
        <f t="shared" si="4"/>
        <v>0.26400000000000001</v>
      </c>
      <c r="J19" s="11">
        <f t="shared" si="4"/>
        <v>0.32900000000000001</v>
      </c>
      <c r="K19" s="16">
        <f t="shared" si="4"/>
        <v>0.36099999999999999</v>
      </c>
      <c r="L19" s="16">
        <f t="shared" si="4"/>
        <v>0.41100000000000003</v>
      </c>
    </row>
    <row r="20" spans="2:15" x14ac:dyDescent="0.25">
      <c r="B20" s="11">
        <f t="shared" ref="B20:L20" si="5">B8-0.122</f>
        <v>0.38300000000000001</v>
      </c>
      <c r="C20" s="11">
        <f t="shared" si="5"/>
        <v>4.1000000000000009E-2</v>
      </c>
      <c r="D20" s="11">
        <f t="shared" si="5"/>
        <v>0.38800000000000001</v>
      </c>
      <c r="E20" s="16">
        <f t="shared" si="5"/>
        <v>0.57799999999999996</v>
      </c>
      <c r="F20" s="16">
        <f t="shared" si="5"/>
        <v>0.57599999999999996</v>
      </c>
      <c r="G20" s="16">
        <f t="shared" si="5"/>
        <v>0.59399999999999997</v>
      </c>
      <c r="H20" s="11">
        <f t="shared" si="5"/>
        <v>0.48099999999999998</v>
      </c>
      <c r="I20" s="11">
        <f t="shared" si="5"/>
        <v>0.38700000000000001</v>
      </c>
      <c r="J20" s="11">
        <f t="shared" si="5"/>
        <v>0.41100000000000003</v>
      </c>
      <c r="K20" s="16">
        <f t="shared" si="5"/>
        <v>0.21000000000000002</v>
      </c>
      <c r="L20" s="16">
        <f t="shared" si="5"/>
        <v>0.36499999999999999</v>
      </c>
    </row>
    <row r="21" spans="2:15" x14ac:dyDescent="0.25">
      <c r="B21" s="11">
        <f t="shared" ref="B21:L21" si="6">B9-0.122</f>
        <v>0.497</v>
      </c>
      <c r="C21" s="11">
        <f t="shared" si="6"/>
        <v>0.26900000000000002</v>
      </c>
      <c r="D21" s="11">
        <f t="shared" si="6"/>
        <v>0.44000000000000006</v>
      </c>
      <c r="E21" s="16">
        <f t="shared" si="6"/>
        <v>0.60099999999999998</v>
      </c>
      <c r="F21" s="16">
        <f t="shared" si="6"/>
        <v>0.51</v>
      </c>
      <c r="G21" s="16">
        <f t="shared" si="6"/>
        <v>0.64900000000000002</v>
      </c>
      <c r="H21" s="11">
        <f t="shared" si="6"/>
        <v>0.47499999999999998</v>
      </c>
      <c r="I21" s="11">
        <f t="shared" si="6"/>
        <v>0.42000000000000004</v>
      </c>
      <c r="J21" s="16">
        <f t="shared" si="6"/>
        <v>0.245</v>
      </c>
      <c r="K21" s="16">
        <f t="shared" si="6"/>
        <v>0.375</v>
      </c>
      <c r="L21" s="16">
        <f t="shared" si="6"/>
        <v>0.373</v>
      </c>
    </row>
    <row r="22" spans="2:15" x14ac:dyDescent="0.25">
      <c r="B22" s="11">
        <f t="shared" ref="B22:L22" si="7">B10-0.122</f>
        <v>0.49299999999999999</v>
      </c>
      <c r="C22" s="11">
        <f t="shared" si="7"/>
        <v>0.41800000000000004</v>
      </c>
      <c r="D22" s="11">
        <f t="shared" si="7"/>
        <v>0.43900000000000006</v>
      </c>
      <c r="E22" s="16">
        <f t="shared" si="7"/>
        <v>0.624</v>
      </c>
      <c r="F22" s="16">
        <f t="shared" si="7"/>
        <v>0.63900000000000001</v>
      </c>
      <c r="G22" s="16">
        <f t="shared" si="7"/>
        <v>0.66300000000000003</v>
      </c>
      <c r="H22" s="11">
        <f t="shared" si="7"/>
        <v>0.57699999999999996</v>
      </c>
      <c r="I22" s="11">
        <f t="shared" si="7"/>
        <v>0.39400000000000002</v>
      </c>
      <c r="J22" s="16">
        <f t="shared" si="7"/>
        <v>0.37</v>
      </c>
      <c r="K22" s="16">
        <f t="shared" si="7"/>
        <v>0.11200000000000002</v>
      </c>
      <c r="L22" s="16">
        <f t="shared" si="7"/>
        <v>0.376</v>
      </c>
    </row>
    <row r="23" spans="2:15" x14ac:dyDescent="0.25">
      <c r="B23" s="11">
        <f t="shared" ref="B23:L23" si="8">B11-0.122</f>
        <v>0.27800000000000002</v>
      </c>
      <c r="C23" s="11">
        <f t="shared" si="8"/>
        <v>0.40600000000000003</v>
      </c>
      <c r="D23" s="11">
        <f t="shared" si="8"/>
        <v>0.44199999999999995</v>
      </c>
      <c r="E23" s="16">
        <f t="shared" si="8"/>
        <v>0.498</v>
      </c>
      <c r="F23" s="16">
        <f t="shared" si="8"/>
        <v>0.622</v>
      </c>
      <c r="G23" s="16">
        <f t="shared" si="8"/>
        <v>0.64400000000000002</v>
      </c>
      <c r="H23" s="11">
        <f t="shared" si="8"/>
        <v>0.45299999999999996</v>
      </c>
      <c r="I23" s="11">
        <f t="shared" si="8"/>
        <v>0.373</v>
      </c>
      <c r="J23" s="16">
        <f t="shared" si="8"/>
        <v>0.39</v>
      </c>
      <c r="K23" s="16">
        <f t="shared" si="8"/>
        <v>0.24</v>
      </c>
      <c r="L23" s="16">
        <f t="shared" si="8"/>
        <v>0.372</v>
      </c>
    </row>
    <row r="24" spans="2:15" x14ac:dyDescent="0.25">
      <c r="B24" s="11">
        <f t="shared" ref="B24:L24" si="9">B12-0.122</f>
        <v>0.44899999999999995</v>
      </c>
      <c r="C24" s="11">
        <f t="shared" si="9"/>
        <v>0.44899999999999995</v>
      </c>
      <c r="D24" s="11">
        <f t="shared" si="9"/>
        <v>0.49099999999999999</v>
      </c>
      <c r="E24" s="16">
        <f t="shared" si="9"/>
        <v>0.622</v>
      </c>
      <c r="F24" s="16">
        <f t="shared" si="9"/>
        <v>0.65400000000000003</v>
      </c>
      <c r="G24" s="16">
        <f t="shared" si="9"/>
        <v>0.70399999999999996</v>
      </c>
      <c r="H24" s="11">
        <f t="shared" si="9"/>
        <v>0.26900000000000002</v>
      </c>
      <c r="I24" s="11">
        <f t="shared" si="9"/>
        <v>0.46499999999999997</v>
      </c>
      <c r="J24" s="16">
        <f t="shared" si="9"/>
        <v>0.44199999999999995</v>
      </c>
      <c r="K24" s="16">
        <f t="shared" si="9"/>
        <v>0.42300000000000004</v>
      </c>
      <c r="L24" s="16">
        <f t="shared" si="9"/>
        <v>0.40700000000000003</v>
      </c>
    </row>
    <row r="26" spans="2:15" x14ac:dyDescent="0.25">
      <c r="E26" t="s">
        <v>1</v>
      </c>
      <c r="I26" t="s">
        <v>2</v>
      </c>
      <c r="L26" t="s">
        <v>3</v>
      </c>
      <c r="N26" t="s">
        <v>4</v>
      </c>
    </row>
    <row r="27" spans="2:15" x14ac:dyDescent="0.25">
      <c r="B27" t="s">
        <v>9</v>
      </c>
      <c r="D27" s="11">
        <v>0.23599999999999999</v>
      </c>
      <c r="E27" s="11">
        <v>0.27800000000000002</v>
      </c>
      <c r="F27" s="11">
        <v>0.26900000000000002</v>
      </c>
      <c r="G27" s="11">
        <v>0.36399999999999999</v>
      </c>
      <c r="H27">
        <v>0.48799999999999999</v>
      </c>
      <c r="I27">
        <v>0.498</v>
      </c>
      <c r="J27">
        <v>0.51</v>
      </c>
      <c r="K27">
        <v>0.504</v>
      </c>
      <c r="L27" s="11">
        <v>0.25600000000000001</v>
      </c>
      <c r="M27" s="11">
        <v>0.26400000000000001</v>
      </c>
      <c r="N27">
        <v>0.245</v>
      </c>
      <c r="O27">
        <v>0.24</v>
      </c>
    </row>
    <row r="28" spans="2:15" x14ac:dyDescent="0.25">
      <c r="B28" t="s">
        <v>10</v>
      </c>
      <c r="D28" s="11">
        <v>0.40100000000000002</v>
      </c>
      <c r="E28" s="11">
        <v>0.44899999999999995</v>
      </c>
      <c r="F28" s="11">
        <v>0.41800000000000004</v>
      </c>
      <c r="G28" s="11">
        <v>0.38800000000000001</v>
      </c>
      <c r="H28">
        <v>0.61099999999999999</v>
      </c>
      <c r="I28">
        <v>0.622</v>
      </c>
      <c r="J28">
        <v>0.63900000000000001</v>
      </c>
      <c r="K28">
        <v>0.59399999999999997</v>
      </c>
      <c r="L28" s="11">
        <v>0.41400000000000003</v>
      </c>
      <c r="M28" s="11">
        <v>0.38700000000000001</v>
      </c>
      <c r="N28">
        <v>0.37</v>
      </c>
      <c r="O28">
        <v>0.42300000000000004</v>
      </c>
    </row>
    <row r="29" spans="2:15" x14ac:dyDescent="0.25">
      <c r="B29" t="s">
        <v>14</v>
      </c>
      <c r="C29">
        <v>1</v>
      </c>
      <c r="D29" s="11">
        <v>0.40800000000000003</v>
      </c>
      <c r="E29" s="11"/>
      <c r="F29" s="11"/>
      <c r="G29" s="11"/>
      <c r="H29">
        <v>0.60499999999999998</v>
      </c>
      <c r="L29" s="11">
        <v>0.40800000000000003</v>
      </c>
      <c r="M29" s="11"/>
      <c r="N29">
        <v>0.39</v>
      </c>
    </row>
    <row r="30" spans="2:15" x14ac:dyDescent="0.25">
      <c r="C30">
        <v>5</v>
      </c>
      <c r="D30" s="11">
        <v>0.38300000000000001</v>
      </c>
      <c r="E30" s="11"/>
      <c r="F30" s="11"/>
      <c r="G30" s="11"/>
      <c r="H30">
        <v>0.57799999999999996</v>
      </c>
      <c r="L30" s="11">
        <v>0.48099999999999998</v>
      </c>
      <c r="M30" s="11"/>
      <c r="N30">
        <v>0.44199999999999995</v>
      </c>
    </row>
    <row r="31" spans="2:15" x14ac:dyDescent="0.25">
      <c r="C31">
        <v>50</v>
      </c>
      <c r="D31" s="11">
        <v>0.497</v>
      </c>
      <c r="E31" s="11"/>
      <c r="F31" s="11"/>
      <c r="G31" s="11"/>
      <c r="H31">
        <v>0.60099999999999998</v>
      </c>
      <c r="L31" s="11">
        <v>0.47499999999999998</v>
      </c>
      <c r="M31" s="11"/>
      <c r="N31">
        <v>0.40300000000000002</v>
      </c>
    </row>
    <row r="32" spans="2:15" x14ac:dyDescent="0.25">
      <c r="C32">
        <v>100</v>
      </c>
      <c r="D32" s="11">
        <v>0.49299999999999999</v>
      </c>
      <c r="E32" s="11"/>
      <c r="F32" s="11"/>
      <c r="G32" s="11"/>
      <c r="H32">
        <v>0.624</v>
      </c>
      <c r="L32" s="11">
        <v>0.57699999999999996</v>
      </c>
      <c r="M32" s="11"/>
      <c r="N32">
        <v>0.43800000000000006</v>
      </c>
    </row>
    <row r="33" spans="2:17" x14ac:dyDescent="0.25">
      <c r="B33" t="s">
        <v>15</v>
      </c>
      <c r="C33">
        <v>1</v>
      </c>
      <c r="D33" s="11"/>
      <c r="E33" s="11">
        <v>0.38300000000000001</v>
      </c>
      <c r="F33" s="11"/>
      <c r="G33" s="11"/>
      <c r="I33">
        <v>0.60799999999999998</v>
      </c>
      <c r="L33" s="11">
        <v>0.45299999999999996</v>
      </c>
      <c r="M33" s="11"/>
      <c r="N33">
        <v>0.36099999999999999</v>
      </c>
    </row>
    <row r="34" spans="2:17" x14ac:dyDescent="0.25">
      <c r="C34">
        <v>5</v>
      </c>
      <c r="D34" s="11"/>
      <c r="E34" s="11">
        <v>0.40600000000000003</v>
      </c>
      <c r="F34" s="11"/>
      <c r="G34" s="11"/>
      <c r="I34">
        <v>0.623</v>
      </c>
      <c r="L34" s="11">
        <v>0.26900000000000002</v>
      </c>
      <c r="M34" s="11"/>
      <c r="N34">
        <v>0.21000000000000002</v>
      </c>
    </row>
    <row r="35" spans="2:17" x14ac:dyDescent="0.25">
      <c r="C35">
        <v>50</v>
      </c>
      <c r="D35" s="11"/>
      <c r="E35" s="11">
        <v>0.27400000000000002</v>
      </c>
      <c r="F35" s="11"/>
      <c r="G35" s="11"/>
      <c r="I35">
        <v>0.64100000000000001</v>
      </c>
      <c r="L35" s="11">
        <v>0.30499999999999999</v>
      </c>
      <c r="M35" s="11"/>
      <c r="N35">
        <v>0.375</v>
      </c>
    </row>
    <row r="36" spans="2:17" x14ac:dyDescent="0.25">
      <c r="C36">
        <v>100</v>
      </c>
      <c r="D36" s="11"/>
      <c r="E36" s="11">
        <v>4.1000000000000009E-2</v>
      </c>
      <c r="F36" s="11"/>
      <c r="G36" s="11"/>
      <c r="I36">
        <v>0.57599999999999996</v>
      </c>
      <c r="L36" s="11">
        <v>4.6000000000000013E-2</v>
      </c>
      <c r="M36" s="11"/>
      <c r="N36">
        <v>0.11200000000000002</v>
      </c>
    </row>
    <row r="37" spans="2:17" x14ac:dyDescent="0.25">
      <c r="B37" t="s">
        <v>16</v>
      </c>
      <c r="C37">
        <v>1</v>
      </c>
      <c r="D37" s="11"/>
      <c r="E37" s="11"/>
      <c r="F37" s="11">
        <v>0.40600000000000003</v>
      </c>
      <c r="G37" s="11"/>
      <c r="J37">
        <v>0.622</v>
      </c>
      <c r="L37" s="11"/>
      <c r="M37" s="11">
        <v>0.42000000000000004</v>
      </c>
      <c r="O37">
        <v>0.33</v>
      </c>
    </row>
    <row r="38" spans="2:17" x14ac:dyDescent="0.25">
      <c r="C38">
        <v>5</v>
      </c>
      <c r="D38" s="11"/>
      <c r="E38" s="11"/>
      <c r="F38" s="11">
        <v>0.44899999999999995</v>
      </c>
      <c r="G38" s="11"/>
      <c r="J38">
        <v>0.65400000000000003</v>
      </c>
      <c r="L38" s="11"/>
      <c r="M38" s="11">
        <v>0.39400000000000002</v>
      </c>
      <c r="O38">
        <v>0.38500000000000001</v>
      </c>
    </row>
    <row r="39" spans="2:17" x14ac:dyDescent="0.25">
      <c r="C39">
        <v>50</v>
      </c>
      <c r="D39" s="11"/>
      <c r="E39" s="11"/>
      <c r="F39" s="11">
        <v>0.4</v>
      </c>
      <c r="G39" s="11"/>
      <c r="J39">
        <v>0.6</v>
      </c>
      <c r="L39" s="11"/>
      <c r="M39" s="11">
        <v>0.373</v>
      </c>
      <c r="O39">
        <v>0.41100000000000003</v>
      </c>
    </row>
    <row r="40" spans="2:17" x14ac:dyDescent="0.25">
      <c r="C40">
        <v>100</v>
      </c>
      <c r="D40" s="11"/>
      <c r="E40" s="11"/>
      <c r="F40" s="11">
        <v>0.45099999999999996</v>
      </c>
      <c r="G40" s="11"/>
      <c r="J40">
        <v>0.61499999999999999</v>
      </c>
      <c r="L40" s="11"/>
      <c r="M40" s="11">
        <v>0.46499999999999997</v>
      </c>
      <c r="O40">
        <v>0.36499999999999999</v>
      </c>
    </row>
    <row r="41" spans="2:17" x14ac:dyDescent="0.25">
      <c r="B41" t="s">
        <v>17</v>
      </c>
      <c r="C41">
        <v>1</v>
      </c>
      <c r="D41" s="11"/>
      <c r="E41" s="11"/>
      <c r="F41" s="11"/>
      <c r="G41" s="11">
        <v>0.44000000000000006</v>
      </c>
      <c r="K41">
        <v>0.64900000000000002</v>
      </c>
      <c r="L41" s="11"/>
      <c r="M41" s="11">
        <v>0.34699999999999998</v>
      </c>
      <c r="O41">
        <v>0.373</v>
      </c>
    </row>
    <row r="42" spans="2:17" x14ac:dyDescent="0.25">
      <c r="C42">
        <v>5</v>
      </c>
      <c r="D42" s="11"/>
      <c r="E42" s="11"/>
      <c r="F42" s="11"/>
      <c r="G42" s="11">
        <v>0.43900000000000006</v>
      </c>
      <c r="K42">
        <v>0.66300000000000003</v>
      </c>
      <c r="L42" s="11"/>
      <c r="M42" s="11">
        <v>0.36299999999999999</v>
      </c>
      <c r="O42">
        <v>0.376</v>
      </c>
    </row>
    <row r="43" spans="2:17" x14ac:dyDescent="0.25">
      <c r="C43">
        <v>50</v>
      </c>
      <c r="D43" s="11"/>
      <c r="E43" s="11"/>
      <c r="F43" s="11"/>
      <c r="G43" s="11">
        <v>0.44199999999999995</v>
      </c>
      <c r="K43">
        <v>0.64400000000000002</v>
      </c>
      <c r="L43" s="11"/>
      <c r="M43" s="11">
        <v>0.32900000000000001</v>
      </c>
      <c r="O43">
        <v>0.372</v>
      </c>
    </row>
    <row r="44" spans="2:17" x14ac:dyDescent="0.25">
      <c r="C44">
        <v>100</v>
      </c>
      <c r="D44" s="11"/>
      <c r="E44" s="11"/>
      <c r="F44" s="11"/>
      <c r="G44" s="11">
        <v>0.49099999999999999</v>
      </c>
      <c r="K44">
        <v>0.70399999999999996</v>
      </c>
      <c r="L44" s="11"/>
      <c r="M44" s="11">
        <v>0.41100000000000003</v>
      </c>
      <c r="O44">
        <v>0.40700000000000003</v>
      </c>
    </row>
    <row r="46" spans="2:17" x14ac:dyDescent="0.25">
      <c r="B46" t="s">
        <v>18</v>
      </c>
    </row>
    <row r="48" spans="2:17" x14ac:dyDescent="0.25">
      <c r="D48" s="11"/>
      <c r="E48" s="11" t="s">
        <v>1</v>
      </c>
      <c r="F48" s="11"/>
      <c r="G48" s="11"/>
      <c r="H48" s="16"/>
      <c r="I48" s="16" t="s">
        <v>2</v>
      </c>
      <c r="J48" s="16"/>
      <c r="K48" s="16"/>
      <c r="L48" s="11" t="s">
        <v>3</v>
      </c>
      <c r="M48" s="11"/>
      <c r="N48" s="16" t="s">
        <v>4</v>
      </c>
      <c r="O48" s="16"/>
      <c r="P48" s="14" t="s">
        <v>19</v>
      </c>
      <c r="Q48" t="s">
        <v>20</v>
      </c>
    </row>
    <row r="49" spans="2:17" x14ac:dyDescent="0.25">
      <c r="B49" s="14" t="s">
        <v>9</v>
      </c>
      <c r="C49" s="14"/>
      <c r="D49" s="13">
        <f>D27/0.1733*1000</f>
        <v>1361.8003462204269</v>
      </c>
      <c r="E49" s="13">
        <f t="shared" ref="E49:O49" si="10">E27/0.1733*1000</f>
        <v>1604.1546451240624</v>
      </c>
      <c r="F49" s="13">
        <f t="shared" si="10"/>
        <v>1552.2215810732832</v>
      </c>
      <c r="G49" s="13">
        <f t="shared" si="10"/>
        <v>2100.4039238315058</v>
      </c>
      <c r="H49" s="17"/>
      <c r="I49" s="17"/>
      <c r="J49" s="17"/>
      <c r="K49" s="17"/>
      <c r="L49" s="13">
        <f t="shared" si="10"/>
        <v>1477.207155222158</v>
      </c>
      <c r="M49" s="13">
        <f t="shared" si="10"/>
        <v>1523.3698788228505</v>
      </c>
      <c r="N49" s="17">
        <f t="shared" si="10"/>
        <v>1413.7334102712059</v>
      </c>
      <c r="O49" s="17">
        <f t="shared" si="10"/>
        <v>1384.8817080207732</v>
      </c>
      <c r="P49" s="15">
        <f>AVERAGE(D49:O49)</f>
        <v>1552.2215810732835</v>
      </c>
      <c r="Q49" s="12">
        <f>_xlfn.STDEV.S(D49:P49)</f>
        <v>221.67046547474803</v>
      </c>
    </row>
    <row r="50" spans="2:17" x14ac:dyDescent="0.25">
      <c r="B50" s="14" t="s">
        <v>10</v>
      </c>
      <c r="C50" s="14"/>
      <c r="D50" s="13">
        <f t="shared" ref="D50:O50" si="11">D28/0.1733*1000</f>
        <v>2313.9065204847084</v>
      </c>
      <c r="E50" s="13">
        <f t="shared" si="11"/>
        <v>2590.8828620888626</v>
      </c>
      <c r="F50" s="13">
        <f t="shared" si="11"/>
        <v>2412.0023081361805</v>
      </c>
      <c r="G50" s="13">
        <f t="shared" si="11"/>
        <v>2238.8920946335834</v>
      </c>
      <c r="H50" s="17">
        <f t="shared" si="11"/>
        <v>3525.6780150028849</v>
      </c>
      <c r="I50" s="17">
        <f t="shared" si="11"/>
        <v>3589.151759953837</v>
      </c>
      <c r="J50" s="17">
        <f t="shared" si="11"/>
        <v>3687.2475476053082</v>
      </c>
      <c r="K50" s="17">
        <f t="shared" si="11"/>
        <v>3427.5822273514132</v>
      </c>
      <c r="L50" s="13">
        <f t="shared" si="11"/>
        <v>2388.9209463358338</v>
      </c>
      <c r="M50" s="13">
        <f t="shared" si="11"/>
        <v>2233.1217541834967</v>
      </c>
      <c r="N50" s="17">
        <f t="shared" si="11"/>
        <v>2135.0259665320254</v>
      </c>
      <c r="O50" s="17">
        <f t="shared" si="11"/>
        <v>2440.8540103866126</v>
      </c>
      <c r="P50" s="15">
        <f t="shared" ref="P50:P66" si="12">AVERAGE(D50:O50)</f>
        <v>2748.6055010578953</v>
      </c>
      <c r="Q50" s="12">
        <f t="shared" ref="Q50:Q66" si="13">_xlfn.STDEV.S(D50:P50)</f>
        <v>584.92552159747254</v>
      </c>
    </row>
    <row r="51" spans="2:17" x14ac:dyDescent="0.25">
      <c r="B51" s="14" t="s">
        <v>14</v>
      </c>
      <c r="C51" s="14">
        <v>1</v>
      </c>
      <c r="D51" s="13">
        <f t="shared" ref="D51:N51" si="14">D29/0.1733*1000</f>
        <v>2354.2989036353147</v>
      </c>
      <c r="E51" s="13"/>
      <c r="F51" s="13"/>
      <c r="G51" s="13"/>
      <c r="H51" s="17">
        <f t="shared" si="14"/>
        <v>3491.0559723023657</v>
      </c>
      <c r="I51" s="17"/>
      <c r="J51" s="17"/>
      <c r="K51" s="17"/>
      <c r="L51" s="13">
        <f t="shared" si="14"/>
        <v>2354.2989036353147</v>
      </c>
      <c r="M51" s="13"/>
      <c r="N51" s="17">
        <f t="shared" si="14"/>
        <v>2250.4327755337563</v>
      </c>
      <c r="O51" s="17"/>
      <c r="P51" s="15">
        <f t="shared" si="12"/>
        <v>2612.5216387766882</v>
      </c>
      <c r="Q51" s="12">
        <f t="shared" si="13"/>
        <v>508.99137565280398</v>
      </c>
    </row>
    <row r="52" spans="2:17" x14ac:dyDescent="0.25">
      <c r="B52" s="14"/>
      <c r="C52" s="14">
        <v>5</v>
      </c>
      <c r="D52" s="13">
        <f t="shared" ref="D52:N52" si="15">D30/0.1733*1000</f>
        <v>2210.0403923831504</v>
      </c>
      <c r="E52" s="13"/>
      <c r="F52" s="13"/>
      <c r="G52" s="13"/>
      <c r="H52" s="17">
        <f t="shared" si="15"/>
        <v>3335.2567801500281</v>
      </c>
      <c r="I52" s="17"/>
      <c r="J52" s="17"/>
      <c r="K52" s="17"/>
      <c r="L52" s="13">
        <f t="shared" si="15"/>
        <v>2775.5337564916326</v>
      </c>
      <c r="M52" s="13"/>
      <c r="N52" s="17">
        <f t="shared" si="15"/>
        <v>2550.4904789382572</v>
      </c>
      <c r="O52" s="17"/>
      <c r="P52" s="15">
        <f t="shared" si="12"/>
        <v>2717.8303519907668</v>
      </c>
      <c r="Q52" s="12">
        <f t="shared" si="13"/>
        <v>409.38928700933167</v>
      </c>
    </row>
    <row r="53" spans="2:17" x14ac:dyDescent="0.25">
      <c r="B53" s="14"/>
      <c r="C53" s="14">
        <v>50</v>
      </c>
      <c r="D53" s="13">
        <f t="shared" ref="D53:N53" si="16">D31/0.1733*1000</f>
        <v>2867.8592036930177</v>
      </c>
      <c r="E53" s="13"/>
      <c r="F53" s="13"/>
      <c r="G53" s="13"/>
      <c r="H53" s="17">
        <f t="shared" si="16"/>
        <v>3467.9746105020195</v>
      </c>
      <c r="I53" s="17"/>
      <c r="J53" s="17"/>
      <c r="K53" s="17"/>
      <c r="L53" s="13">
        <f t="shared" si="16"/>
        <v>2740.9117137911135</v>
      </c>
      <c r="M53" s="13"/>
      <c r="N53" s="17">
        <f t="shared" si="16"/>
        <v>2325.4472013848817</v>
      </c>
      <c r="O53" s="17"/>
      <c r="P53" s="15">
        <f t="shared" si="12"/>
        <v>2850.5481823427581</v>
      </c>
      <c r="Q53" s="12">
        <f t="shared" si="13"/>
        <v>409.04347601724641</v>
      </c>
    </row>
    <row r="54" spans="2:17" x14ac:dyDescent="0.25">
      <c r="B54" s="14"/>
      <c r="C54" s="14">
        <v>100</v>
      </c>
      <c r="D54" s="13">
        <f t="shared" ref="D54:N54" si="17">D32/0.1733*1000</f>
        <v>2844.7778418926719</v>
      </c>
      <c r="E54" s="13"/>
      <c r="F54" s="13"/>
      <c r="G54" s="13"/>
      <c r="H54" s="17">
        <f t="shared" si="17"/>
        <v>3600.6924408540103</v>
      </c>
      <c r="I54" s="17"/>
      <c r="J54" s="17"/>
      <c r="K54" s="17"/>
      <c r="L54" s="13">
        <f t="shared" si="17"/>
        <v>3329.4864396999419</v>
      </c>
      <c r="M54" s="13"/>
      <c r="N54" s="17">
        <f t="shared" si="17"/>
        <v>2527.4091171379114</v>
      </c>
      <c r="O54" s="17"/>
      <c r="P54" s="15">
        <f t="shared" si="12"/>
        <v>3075.591459896134</v>
      </c>
      <c r="Q54" s="12">
        <f t="shared" si="13"/>
        <v>416.52506171305095</v>
      </c>
    </row>
    <row r="55" spans="2:17" x14ac:dyDescent="0.25">
      <c r="B55" s="14" t="s">
        <v>15</v>
      </c>
      <c r="C55" s="14">
        <v>1</v>
      </c>
      <c r="D55" s="13"/>
      <c r="E55" s="13">
        <f t="shared" ref="E55:N55" si="18">E33/0.1733*1000</f>
        <v>2210.0403923831504</v>
      </c>
      <c r="F55" s="13"/>
      <c r="G55" s="13"/>
      <c r="H55" s="17"/>
      <c r="I55" s="17">
        <f t="shared" si="18"/>
        <v>3508.3669936526253</v>
      </c>
      <c r="J55" s="17"/>
      <c r="K55" s="17"/>
      <c r="L55" s="13">
        <f t="shared" si="18"/>
        <v>2613.9642238892093</v>
      </c>
      <c r="M55" s="13"/>
      <c r="N55" s="17">
        <f t="shared" si="18"/>
        <v>2083.0929024812463</v>
      </c>
      <c r="O55" s="17"/>
      <c r="P55" s="15">
        <f t="shared" si="12"/>
        <v>2603.8661281015579</v>
      </c>
      <c r="Q55" s="12">
        <f t="shared" si="13"/>
        <v>557.79190787387256</v>
      </c>
    </row>
    <row r="56" spans="2:17" x14ac:dyDescent="0.25">
      <c r="B56" s="14"/>
      <c r="C56" s="14">
        <v>5</v>
      </c>
      <c r="D56" s="13"/>
      <c r="E56" s="13">
        <f t="shared" ref="E56:N56" si="19">E34/0.1733*1000</f>
        <v>2342.7582227351413</v>
      </c>
      <c r="F56" s="13"/>
      <c r="G56" s="13"/>
      <c r="H56" s="17"/>
      <c r="I56" s="17">
        <f t="shared" si="19"/>
        <v>3594.9221004039237</v>
      </c>
      <c r="J56" s="17"/>
      <c r="K56" s="17"/>
      <c r="L56" s="13">
        <f t="shared" si="19"/>
        <v>1552.2215810732832</v>
      </c>
      <c r="M56" s="13"/>
      <c r="N56" s="17">
        <f t="shared" si="19"/>
        <v>1211.7714945181765</v>
      </c>
      <c r="O56" s="17"/>
      <c r="P56" s="15">
        <f t="shared" si="12"/>
        <v>2175.4183496826313</v>
      </c>
      <c r="Q56" s="12">
        <f t="shared" si="13"/>
        <v>916.51282114579794</v>
      </c>
    </row>
    <row r="57" spans="2:17" x14ac:dyDescent="0.25">
      <c r="B57" s="14"/>
      <c r="C57" s="14">
        <v>50</v>
      </c>
      <c r="D57" s="13"/>
      <c r="E57" s="13">
        <f t="shared" ref="E57:N57" si="20">E35/0.1733*1000</f>
        <v>1581.0732833237162</v>
      </c>
      <c r="F57" s="13"/>
      <c r="G57" s="13"/>
      <c r="H57" s="17"/>
      <c r="I57" s="17"/>
      <c r="J57" s="17"/>
      <c r="K57" s="17"/>
      <c r="L57" s="13">
        <f t="shared" si="20"/>
        <v>1759.9538372763991</v>
      </c>
      <c r="M57" s="13"/>
      <c r="N57" s="17">
        <f t="shared" si="20"/>
        <v>2163.8776687824579</v>
      </c>
      <c r="O57" s="17"/>
      <c r="P57" s="15">
        <f t="shared" si="12"/>
        <v>1834.9682631275246</v>
      </c>
      <c r="Q57" s="12">
        <f t="shared" si="13"/>
        <v>243.7698518299793</v>
      </c>
    </row>
    <row r="58" spans="2:17" x14ac:dyDescent="0.25">
      <c r="B58" s="14"/>
      <c r="C58" s="14">
        <v>100</v>
      </c>
      <c r="D58" s="13"/>
      <c r="E58" s="13">
        <f t="shared" ref="E58:N58" si="21">E36/0.1733*1000</f>
        <v>236.5839584535488</v>
      </c>
      <c r="F58" s="13"/>
      <c r="G58" s="13"/>
      <c r="H58" s="17"/>
      <c r="I58" s="17"/>
      <c r="J58" s="17"/>
      <c r="K58" s="17"/>
      <c r="L58" s="13">
        <f t="shared" si="21"/>
        <v>265.43566070398163</v>
      </c>
      <c r="M58" s="13"/>
      <c r="N58" s="17">
        <f t="shared" si="21"/>
        <v>646.27813040969431</v>
      </c>
      <c r="O58" s="17"/>
      <c r="P58" s="15">
        <f t="shared" si="12"/>
        <v>382.7659165224083</v>
      </c>
      <c r="Q58" s="12">
        <f t="shared" si="13"/>
        <v>186.70318749559146</v>
      </c>
    </row>
    <row r="59" spans="2:17" x14ac:dyDescent="0.25">
      <c r="B59" s="14" t="s">
        <v>16</v>
      </c>
      <c r="C59" s="14">
        <v>1</v>
      </c>
      <c r="D59" s="13"/>
      <c r="E59" s="13"/>
      <c r="F59" s="13">
        <f t="shared" ref="F59:O59" si="22">F37/0.1733*1000</f>
        <v>2342.7582227351413</v>
      </c>
      <c r="G59" s="13"/>
      <c r="H59" s="17"/>
      <c r="I59" s="17"/>
      <c r="J59" s="17"/>
      <c r="K59" s="17"/>
      <c r="L59" s="13"/>
      <c r="M59" s="13">
        <f t="shared" si="22"/>
        <v>2423.542989036353</v>
      </c>
      <c r="N59" s="17"/>
      <c r="O59" s="17">
        <f t="shared" si="22"/>
        <v>1904.2123485285631</v>
      </c>
      <c r="P59" s="15">
        <f t="shared" si="12"/>
        <v>2223.5045201000189</v>
      </c>
      <c r="Q59" s="12">
        <f t="shared" si="13"/>
        <v>228.16976536006027</v>
      </c>
    </row>
    <row r="60" spans="2:17" x14ac:dyDescent="0.25">
      <c r="B60" s="14"/>
      <c r="C60" s="14">
        <v>5</v>
      </c>
      <c r="D60" s="13"/>
      <c r="E60" s="13"/>
      <c r="F60" s="13">
        <f t="shared" ref="F60:O60" si="23">F38/0.1733*1000</f>
        <v>2590.8828620888626</v>
      </c>
      <c r="G60" s="13"/>
      <c r="H60" s="17"/>
      <c r="I60" s="17"/>
      <c r="J60" s="17"/>
      <c r="K60" s="17"/>
      <c r="L60" s="13"/>
      <c r="M60" s="13">
        <f t="shared" si="23"/>
        <v>2273.514137334103</v>
      </c>
      <c r="N60" s="17"/>
      <c r="O60" s="17">
        <f t="shared" si="23"/>
        <v>2221.5810732833233</v>
      </c>
      <c r="P60" s="15">
        <f t="shared" si="12"/>
        <v>2361.9926909020965</v>
      </c>
      <c r="Q60" s="12">
        <f t="shared" si="13"/>
        <v>163.23254094462084</v>
      </c>
    </row>
    <row r="61" spans="2:17" x14ac:dyDescent="0.25">
      <c r="B61" s="14"/>
      <c r="C61" s="14">
        <v>50</v>
      </c>
      <c r="D61" s="13"/>
      <c r="E61" s="13"/>
      <c r="F61" s="13">
        <f t="shared" ref="F61:O61" si="24">F39/0.1733*1000</f>
        <v>2308.1361800346222</v>
      </c>
      <c r="G61" s="13"/>
      <c r="H61" s="17"/>
      <c r="I61" s="17"/>
      <c r="J61" s="17"/>
      <c r="K61" s="17"/>
      <c r="L61" s="13"/>
      <c r="M61" s="13">
        <f t="shared" si="24"/>
        <v>2152.336987882285</v>
      </c>
      <c r="N61" s="17"/>
      <c r="O61" s="17">
        <f t="shared" si="24"/>
        <v>2371.6099249855743</v>
      </c>
      <c r="P61" s="15">
        <f t="shared" si="12"/>
        <v>2277.3610309674937</v>
      </c>
      <c r="Q61" s="12">
        <f t="shared" si="13"/>
        <v>92.124870281423782</v>
      </c>
    </row>
    <row r="62" spans="2:17" x14ac:dyDescent="0.25">
      <c r="B62" s="14"/>
      <c r="C62" s="14">
        <v>100</v>
      </c>
      <c r="D62" s="13"/>
      <c r="E62" s="13"/>
      <c r="F62" s="13">
        <f t="shared" ref="F62:O62" si="25">F40/0.1733*1000</f>
        <v>2602.4235429890359</v>
      </c>
      <c r="G62" s="13"/>
      <c r="H62" s="17"/>
      <c r="I62" s="17"/>
      <c r="J62" s="17"/>
      <c r="K62" s="17"/>
      <c r="L62" s="13"/>
      <c r="M62" s="13">
        <f t="shared" si="25"/>
        <v>2683.2083092902476</v>
      </c>
      <c r="N62" s="17"/>
      <c r="O62" s="17">
        <f t="shared" si="25"/>
        <v>2106.1742642815925</v>
      </c>
      <c r="P62" s="15">
        <f t="shared" si="12"/>
        <v>2463.9353721869588</v>
      </c>
      <c r="Q62" s="12">
        <f t="shared" si="13"/>
        <v>255.11605511197141</v>
      </c>
    </row>
    <row r="63" spans="2:17" x14ac:dyDescent="0.25">
      <c r="B63" s="14" t="s">
        <v>17</v>
      </c>
      <c r="C63" s="14">
        <v>1</v>
      </c>
      <c r="D63" s="13"/>
      <c r="E63" s="13"/>
      <c r="F63" s="13"/>
      <c r="G63" s="13">
        <f t="shared" ref="G63:O63" si="26">G41/0.1733*1000</f>
        <v>2538.9497980380847</v>
      </c>
      <c r="H63" s="17"/>
      <c r="I63" s="17"/>
      <c r="J63" s="17"/>
      <c r="K63" s="17"/>
      <c r="L63" s="13"/>
      <c r="M63" s="13">
        <f t="shared" si="26"/>
        <v>2002.3081361800346</v>
      </c>
      <c r="N63" s="17"/>
      <c r="O63" s="17">
        <f t="shared" si="26"/>
        <v>2152.336987882285</v>
      </c>
      <c r="P63" s="15">
        <f t="shared" si="12"/>
        <v>2231.1983073668016</v>
      </c>
      <c r="Q63" s="12">
        <f t="shared" si="13"/>
        <v>226.06842488292739</v>
      </c>
    </row>
    <row r="64" spans="2:17" x14ac:dyDescent="0.25">
      <c r="B64" s="14"/>
      <c r="C64" s="14">
        <v>5</v>
      </c>
      <c r="D64" s="13"/>
      <c r="E64" s="13"/>
      <c r="F64" s="13"/>
      <c r="G64" s="13">
        <f t="shared" ref="G64:O64" si="27">G42/0.1733*1000</f>
        <v>2533.1794575879976</v>
      </c>
      <c r="H64" s="17"/>
      <c r="I64" s="17"/>
      <c r="J64" s="17"/>
      <c r="K64" s="17"/>
      <c r="L64" s="13"/>
      <c r="M64" s="13">
        <f t="shared" si="27"/>
        <v>2094.6335833814192</v>
      </c>
      <c r="N64" s="17"/>
      <c r="O64" s="17">
        <f t="shared" si="27"/>
        <v>2169.6480092325446</v>
      </c>
      <c r="P64" s="15">
        <f t="shared" si="12"/>
        <v>2265.8203500673203</v>
      </c>
      <c r="Q64" s="12">
        <f t="shared" si="13"/>
        <v>191.51581362406824</v>
      </c>
    </row>
    <row r="65" spans="2:17" x14ac:dyDescent="0.25">
      <c r="B65" s="14"/>
      <c r="C65" s="14">
        <v>50</v>
      </c>
      <c r="D65" s="13"/>
      <c r="E65" s="13"/>
      <c r="F65" s="13"/>
      <c r="G65" s="13">
        <f t="shared" ref="G65:O65" si="28">G43/0.1733*1000</f>
        <v>2550.4904789382572</v>
      </c>
      <c r="H65" s="17"/>
      <c r="I65" s="17"/>
      <c r="J65" s="17"/>
      <c r="K65" s="17"/>
      <c r="L65" s="13"/>
      <c r="M65" s="13">
        <f t="shared" si="28"/>
        <v>1898.4420080784764</v>
      </c>
      <c r="N65" s="17"/>
      <c r="O65" s="17">
        <f t="shared" si="28"/>
        <v>2146.5666474321984</v>
      </c>
      <c r="P65" s="15">
        <f t="shared" si="12"/>
        <v>2198.4997114829771</v>
      </c>
      <c r="Q65" s="12">
        <f t="shared" si="13"/>
        <v>268.71866880180727</v>
      </c>
    </row>
    <row r="66" spans="2:17" x14ac:dyDescent="0.25">
      <c r="B66" s="14"/>
      <c r="C66" s="14">
        <v>100</v>
      </c>
      <c r="D66" s="13"/>
      <c r="E66" s="13"/>
      <c r="F66" s="13"/>
      <c r="G66" s="13">
        <f t="shared" ref="G66:O66" si="29">G44/0.1733*1000</f>
        <v>2833.2371609924985</v>
      </c>
      <c r="H66" s="17"/>
      <c r="I66" s="17"/>
      <c r="J66" s="17"/>
      <c r="K66" s="17"/>
      <c r="L66" s="13"/>
      <c r="M66" s="13">
        <f t="shared" si="29"/>
        <v>2371.6099249855743</v>
      </c>
      <c r="N66" s="17"/>
      <c r="O66" s="17">
        <f t="shared" si="29"/>
        <v>2348.528563185228</v>
      </c>
      <c r="P66" s="15">
        <f t="shared" si="12"/>
        <v>2517.7918830544336</v>
      </c>
      <c r="Q66" s="12">
        <f t="shared" si="13"/>
        <v>223.25244283203548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6"/>
  <sheetViews>
    <sheetView tabSelected="1" topLeftCell="A47" workbookViewId="0">
      <selection activeCell="S67" sqref="S67"/>
    </sheetView>
  </sheetViews>
  <sheetFormatPr defaultRowHeight="15" x14ac:dyDescent="0.25"/>
  <cols>
    <col min="1" max="1" width="4.28515625" customWidth="1"/>
  </cols>
  <sheetData>
    <row r="3" spans="1:20" x14ac:dyDescent="0.25">
      <c r="B3" t="s">
        <v>0</v>
      </c>
    </row>
    <row r="4" spans="1:20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P4" t="s">
        <v>21</v>
      </c>
      <c r="Q4">
        <v>1</v>
      </c>
      <c r="R4">
        <v>2</v>
      </c>
      <c r="S4" t="s">
        <v>12</v>
      </c>
      <c r="T4" t="s">
        <v>13</v>
      </c>
    </row>
    <row r="5" spans="1:20" x14ac:dyDescent="0.25">
      <c r="A5" s="1" t="s">
        <v>1</v>
      </c>
      <c r="B5" s="2">
        <v>0.1</v>
      </c>
      <c r="C5" s="3">
        <v>0.10199999999999999</v>
      </c>
      <c r="D5" s="3">
        <v>9.8000000000000004E-2</v>
      </c>
      <c r="E5" s="3">
        <v>0.10199999999999999</v>
      </c>
      <c r="F5" s="3">
        <v>0.10100000000000001</v>
      </c>
      <c r="G5" s="3">
        <v>0.106</v>
      </c>
      <c r="H5" s="3">
        <v>9.5000000000000001E-2</v>
      </c>
      <c r="I5" s="3">
        <v>0.123</v>
      </c>
      <c r="J5" s="3">
        <v>9.7000000000000003E-2</v>
      </c>
      <c r="K5" s="3">
        <v>0.16</v>
      </c>
      <c r="L5" s="3">
        <v>0.11700000000000001</v>
      </c>
      <c r="M5" s="4"/>
      <c r="O5" t="s">
        <v>11</v>
      </c>
      <c r="P5" s="11">
        <v>0</v>
      </c>
      <c r="Q5">
        <v>0.11799999999999999</v>
      </c>
      <c r="R5">
        <v>0.11799999999999999</v>
      </c>
      <c r="S5">
        <f t="shared" ref="S5:S12" si="0">AVERAGE(Q5:R5)</f>
        <v>0.11799999999999999</v>
      </c>
      <c r="T5">
        <v>0</v>
      </c>
    </row>
    <row r="6" spans="1:20" x14ac:dyDescent="0.25">
      <c r="A6" s="1" t="s">
        <v>2</v>
      </c>
      <c r="B6" s="5">
        <v>0.105</v>
      </c>
      <c r="C6" s="6">
        <v>0.10199999999999999</v>
      </c>
      <c r="D6" s="6">
        <v>0.104</v>
      </c>
      <c r="E6" s="6">
        <v>9.8000000000000004E-2</v>
      </c>
      <c r="F6" s="6">
        <v>9.7000000000000003E-2</v>
      </c>
      <c r="G6" s="6">
        <v>0.10199999999999999</v>
      </c>
      <c r="H6" s="6">
        <v>9.9000000000000005E-2</v>
      </c>
      <c r="I6" s="6">
        <v>9.9000000000000005E-2</v>
      </c>
      <c r="J6" s="6">
        <v>0.105</v>
      </c>
      <c r="K6" s="6">
        <v>0.14599999999999999</v>
      </c>
      <c r="L6" s="6">
        <v>9.4E-2</v>
      </c>
      <c r="M6" s="7"/>
      <c r="P6" s="11">
        <v>0.155</v>
      </c>
      <c r="Q6">
        <v>0.16700000000000001</v>
      </c>
      <c r="R6">
        <v>0.16700000000000001</v>
      </c>
      <c r="S6">
        <f t="shared" si="0"/>
        <v>0.16700000000000001</v>
      </c>
      <c r="T6">
        <f>S6-0.118</f>
        <v>4.9000000000000016E-2</v>
      </c>
    </row>
    <row r="7" spans="1:20" x14ac:dyDescent="0.25">
      <c r="A7" s="1" t="s">
        <v>3</v>
      </c>
      <c r="B7" s="5">
        <v>0.1</v>
      </c>
      <c r="C7" s="6">
        <v>0.10100000000000001</v>
      </c>
      <c r="D7" s="6">
        <v>0.10299999999999999</v>
      </c>
      <c r="E7" s="6">
        <v>0.10100000000000001</v>
      </c>
      <c r="F7" s="6">
        <v>9.9000000000000005E-2</v>
      </c>
      <c r="G7" s="6">
        <v>0.161</v>
      </c>
      <c r="H7" s="6">
        <v>0.10199999999999999</v>
      </c>
      <c r="I7" s="6">
        <v>0.10199999999999999</v>
      </c>
      <c r="J7" s="6">
        <v>0.107</v>
      </c>
      <c r="K7" s="6">
        <v>0.1</v>
      </c>
      <c r="L7" s="6">
        <v>0.109</v>
      </c>
      <c r="M7" s="7"/>
      <c r="P7" s="11">
        <v>0.3125</v>
      </c>
      <c r="Q7">
        <v>0.22600000000000001</v>
      </c>
      <c r="R7">
        <v>0.22600000000000001</v>
      </c>
      <c r="S7">
        <f t="shared" si="0"/>
        <v>0.22600000000000001</v>
      </c>
      <c r="T7">
        <f t="shared" ref="T7:T12" si="1">S7-0.118</f>
        <v>0.10800000000000001</v>
      </c>
    </row>
    <row r="8" spans="1:20" x14ac:dyDescent="0.25">
      <c r="A8" s="1" t="s">
        <v>4</v>
      </c>
      <c r="B8" s="5">
        <v>0.129</v>
      </c>
      <c r="C8" s="6">
        <v>0.109</v>
      </c>
      <c r="D8" s="6">
        <v>0.106</v>
      </c>
      <c r="E8" s="6">
        <v>0.14699999999999999</v>
      </c>
      <c r="F8" s="6">
        <v>0.124</v>
      </c>
      <c r="G8" s="6">
        <v>0.106</v>
      </c>
      <c r="H8" s="6">
        <v>0.10299999999999999</v>
      </c>
      <c r="I8" s="6">
        <v>9.5000000000000001E-2</v>
      </c>
      <c r="J8" s="6">
        <v>0.1</v>
      </c>
      <c r="K8" s="6">
        <v>0.1</v>
      </c>
      <c r="L8" s="6">
        <v>0.104</v>
      </c>
      <c r="M8" s="7"/>
      <c r="P8" s="11">
        <v>0.625</v>
      </c>
      <c r="Q8">
        <v>0.30099999999999999</v>
      </c>
      <c r="R8">
        <v>0.30099999999999999</v>
      </c>
      <c r="S8">
        <f t="shared" si="0"/>
        <v>0.30099999999999999</v>
      </c>
      <c r="T8">
        <f t="shared" si="1"/>
        <v>0.183</v>
      </c>
    </row>
    <row r="9" spans="1:20" x14ac:dyDescent="0.25">
      <c r="A9" s="1" t="s">
        <v>5</v>
      </c>
      <c r="B9" s="5">
        <v>0.15</v>
      </c>
      <c r="C9" s="6">
        <v>0.10100000000000001</v>
      </c>
      <c r="D9" s="6">
        <v>0.108</v>
      </c>
      <c r="E9" s="6">
        <v>0.189</v>
      </c>
      <c r="F9" s="6">
        <v>0.1</v>
      </c>
      <c r="G9" s="6">
        <v>0.112</v>
      </c>
      <c r="H9" s="6">
        <v>0.13500000000000001</v>
      </c>
      <c r="I9" s="6">
        <v>0.107</v>
      </c>
      <c r="J9" s="6">
        <v>0.106</v>
      </c>
      <c r="K9" s="6">
        <v>0.1</v>
      </c>
      <c r="L9" s="6">
        <v>0.105</v>
      </c>
      <c r="M9" s="7"/>
      <c r="P9" s="11">
        <v>1.25</v>
      </c>
      <c r="Q9">
        <v>0.47799999999999998</v>
      </c>
      <c r="R9">
        <v>0.47799999999999998</v>
      </c>
      <c r="S9">
        <f t="shared" si="0"/>
        <v>0.47799999999999998</v>
      </c>
      <c r="T9">
        <f t="shared" si="1"/>
        <v>0.36</v>
      </c>
    </row>
    <row r="10" spans="1:20" x14ac:dyDescent="0.25">
      <c r="A10" s="1" t="s">
        <v>6</v>
      </c>
      <c r="B10" s="5">
        <v>0.16900000000000001</v>
      </c>
      <c r="C10" s="6">
        <v>9.2999999999999999E-2</v>
      </c>
      <c r="D10" s="6">
        <v>0.13500000000000001</v>
      </c>
      <c r="E10" s="6">
        <v>0.12</v>
      </c>
      <c r="F10" s="6">
        <v>0.113</v>
      </c>
      <c r="G10" s="6">
        <v>0.114</v>
      </c>
      <c r="H10" s="6">
        <v>0.129</v>
      </c>
      <c r="I10" s="6">
        <v>0.106</v>
      </c>
      <c r="J10" s="6">
        <v>0.127</v>
      </c>
      <c r="K10" s="6">
        <v>0.107</v>
      </c>
      <c r="L10" s="6">
        <v>0.10199999999999999</v>
      </c>
      <c r="M10" s="7"/>
      <c r="P10" s="11">
        <v>2.5</v>
      </c>
      <c r="Q10">
        <v>0.79900000000000004</v>
      </c>
      <c r="R10">
        <v>0.79900000000000004</v>
      </c>
      <c r="S10">
        <f t="shared" si="0"/>
        <v>0.79900000000000004</v>
      </c>
      <c r="T10">
        <f t="shared" si="1"/>
        <v>0.68100000000000005</v>
      </c>
    </row>
    <row r="11" spans="1:20" x14ac:dyDescent="0.25">
      <c r="A11" s="1" t="s">
        <v>7</v>
      </c>
      <c r="B11" s="5">
        <v>0.129</v>
      </c>
      <c r="C11" s="6">
        <v>0.111</v>
      </c>
      <c r="D11" s="6">
        <v>0.115</v>
      </c>
      <c r="E11" s="6">
        <v>0.111</v>
      </c>
      <c r="F11" s="6">
        <v>0.11</v>
      </c>
      <c r="G11" s="6">
        <v>0.11600000000000001</v>
      </c>
      <c r="H11" s="6">
        <v>0.106</v>
      </c>
      <c r="I11" s="6">
        <v>0.107</v>
      </c>
      <c r="J11" s="6">
        <v>0.11</v>
      </c>
      <c r="K11" s="6">
        <v>0.115</v>
      </c>
      <c r="L11" s="6">
        <v>0.111</v>
      </c>
      <c r="M11" s="7"/>
      <c r="P11" s="11">
        <v>5</v>
      </c>
      <c r="Q11">
        <v>1.3360000000000001</v>
      </c>
      <c r="R11">
        <v>1.3360000000000001</v>
      </c>
      <c r="S11">
        <f t="shared" si="0"/>
        <v>1.3360000000000001</v>
      </c>
      <c r="T11">
        <f t="shared" si="1"/>
        <v>1.218</v>
      </c>
    </row>
    <row r="12" spans="1:20" x14ac:dyDescent="0.25">
      <c r="A12" s="1" t="s">
        <v>8</v>
      </c>
      <c r="B12" s="8">
        <v>0.126</v>
      </c>
      <c r="C12" s="9">
        <v>0.13</v>
      </c>
      <c r="D12" s="9">
        <v>0.13300000000000001</v>
      </c>
      <c r="E12" s="9">
        <v>0.11899999999999999</v>
      </c>
      <c r="F12" s="9">
        <v>0.13300000000000001</v>
      </c>
      <c r="G12" s="9">
        <v>0.114</v>
      </c>
      <c r="H12" s="9">
        <v>0.104</v>
      </c>
      <c r="I12" s="9">
        <v>0.124</v>
      </c>
      <c r="J12" s="9">
        <v>0.11700000000000001</v>
      </c>
      <c r="K12" s="9">
        <v>0.129</v>
      </c>
      <c r="L12" s="9">
        <v>9.9000000000000005E-2</v>
      </c>
      <c r="M12" s="10"/>
      <c r="P12" s="11">
        <v>10</v>
      </c>
      <c r="Q12">
        <v>1.9810000000000001</v>
      </c>
      <c r="R12">
        <v>1.9810000000000001</v>
      </c>
      <c r="S12">
        <f t="shared" si="0"/>
        <v>1.9810000000000001</v>
      </c>
      <c r="T12">
        <f t="shared" si="1"/>
        <v>1.863</v>
      </c>
    </row>
    <row r="15" spans="1:20" x14ac:dyDescent="0.25">
      <c r="B15" s="18"/>
    </row>
    <row r="17" spans="2:15" x14ac:dyDescent="0.25">
      <c r="B17" s="11">
        <f>B5</f>
        <v>0.1</v>
      </c>
      <c r="C17" s="11">
        <f t="shared" ref="C17:L17" si="2">C5</f>
        <v>0.10199999999999999</v>
      </c>
      <c r="D17" s="11">
        <f t="shared" si="2"/>
        <v>9.8000000000000004E-2</v>
      </c>
      <c r="E17" s="16">
        <f t="shared" si="2"/>
        <v>0.10199999999999999</v>
      </c>
      <c r="F17" s="16">
        <f t="shared" si="2"/>
        <v>0.10100000000000001</v>
      </c>
      <c r="G17" s="16">
        <f t="shared" si="2"/>
        <v>0.106</v>
      </c>
      <c r="H17" s="11">
        <f t="shared" si="2"/>
        <v>9.5000000000000001E-2</v>
      </c>
      <c r="I17" s="11">
        <f t="shared" si="2"/>
        <v>0.123</v>
      </c>
      <c r="J17" s="11">
        <f t="shared" si="2"/>
        <v>9.7000000000000003E-2</v>
      </c>
      <c r="K17" s="16">
        <f t="shared" si="2"/>
        <v>0.16</v>
      </c>
      <c r="L17" s="16">
        <f t="shared" si="2"/>
        <v>0.11700000000000001</v>
      </c>
    </row>
    <row r="18" spans="2:15" x14ac:dyDescent="0.25">
      <c r="B18" s="11">
        <f t="shared" ref="B18:L18" si="3">B6</f>
        <v>0.105</v>
      </c>
      <c r="C18" s="11">
        <f t="shared" si="3"/>
        <v>0.10199999999999999</v>
      </c>
      <c r="D18" s="11">
        <f t="shared" si="3"/>
        <v>0.104</v>
      </c>
      <c r="E18" s="16">
        <f t="shared" si="3"/>
        <v>9.8000000000000004E-2</v>
      </c>
      <c r="F18" s="16">
        <f t="shared" si="3"/>
        <v>9.7000000000000003E-2</v>
      </c>
      <c r="G18" s="16">
        <f t="shared" si="3"/>
        <v>0.10199999999999999</v>
      </c>
      <c r="H18" s="11">
        <f t="shared" si="3"/>
        <v>9.9000000000000005E-2</v>
      </c>
      <c r="I18" s="11">
        <f t="shared" si="3"/>
        <v>9.9000000000000005E-2</v>
      </c>
      <c r="J18" s="11">
        <f t="shared" si="3"/>
        <v>0.105</v>
      </c>
      <c r="K18" s="16">
        <f t="shared" si="3"/>
        <v>0.14599999999999999</v>
      </c>
      <c r="L18" s="16">
        <f t="shared" si="3"/>
        <v>9.4E-2</v>
      </c>
    </row>
    <row r="19" spans="2:15" x14ac:dyDescent="0.25">
      <c r="B19" s="11">
        <f t="shared" ref="B19:L19" si="4">B7</f>
        <v>0.1</v>
      </c>
      <c r="C19" s="11">
        <f t="shared" si="4"/>
        <v>0.10100000000000001</v>
      </c>
      <c r="D19" s="11">
        <f t="shared" si="4"/>
        <v>0.10299999999999999</v>
      </c>
      <c r="E19" s="16">
        <f t="shared" si="4"/>
        <v>0.10100000000000001</v>
      </c>
      <c r="F19" s="16">
        <f t="shared" si="4"/>
        <v>9.9000000000000005E-2</v>
      </c>
      <c r="G19" s="16">
        <f t="shared" si="4"/>
        <v>0.161</v>
      </c>
      <c r="H19" s="11">
        <f t="shared" si="4"/>
        <v>0.10199999999999999</v>
      </c>
      <c r="I19" s="11">
        <f t="shared" si="4"/>
        <v>0.10199999999999999</v>
      </c>
      <c r="J19" s="11">
        <f t="shared" si="4"/>
        <v>0.107</v>
      </c>
      <c r="K19" s="16">
        <f t="shared" si="4"/>
        <v>0.1</v>
      </c>
      <c r="L19" s="16">
        <f t="shared" si="4"/>
        <v>0.109</v>
      </c>
    </row>
    <row r="20" spans="2:15" x14ac:dyDescent="0.25">
      <c r="B20" s="11">
        <f t="shared" ref="B20:L20" si="5">B8</f>
        <v>0.129</v>
      </c>
      <c r="C20" s="11">
        <f t="shared" si="5"/>
        <v>0.109</v>
      </c>
      <c r="D20" s="11">
        <f t="shared" si="5"/>
        <v>0.106</v>
      </c>
      <c r="E20" s="16">
        <f t="shared" si="5"/>
        <v>0.14699999999999999</v>
      </c>
      <c r="F20" s="16">
        <f t="shared" si="5"/>
        <v>0.124</v>
      </c>
      <c r="G20" s="16">
        <f t="shared" si="5"/>
        <v>0.106</v>
      </c>
      <c r="H20" s="11">
        <f t="shared" si="5"/>
        <v>0.10299999999999999</v>
      </c>
      <c r="I20" s="11">
        <f t="shared" si="5"/>
        <v>9.5000000000000001E-2</v>
      </c>
      <c r="J20" s="11">
        <f t="shared" si="5"/>
        <v>0.1</v>
      </c>
      <c r="K20" s="16">
        <f t="shared" si="5"/>
        <v>0.1</v>
      </c>
      <c r="L20" s="16">
        <f t="shared" si="5"/>
        <v>0.104</v>
      </c>
    </row>
    <row r="21" spans="2:15" x14ac:dyDescent="0.25">
      <c r="B21" s="11">
        <f t="shared" ref="B21:L21" si="6">B9</f>
        <v>0.15</v>
      </c>
      <c r="C21" s="11">
        <f t="shared" si="6"/>
        <v>0.10100000000000001</v>
      </c>
      <c r="D21" s="11">
        <f t="shared" si="6"/>
        <v>0.108</v>
      </c>
      <c r="E21" s="16">
        <f t="shared" si="6"/>
        <v>0.189</v>
      </c>
      <c r="F21" s="16">
        <f t="shared" si="6"/>
        <v>0.1</v>
      </c>
      <c r="G21" s="16">
        <f t="shared" si="6"/>
        <v>0.112</v>
      </c>
      <c r="H21" s="11">
        <f t="shared" si="6"/>
        <v>0.13500000000000001</v>
      </c>
      <c r="I21" s="11">
        <f t="shared" si="6"/>
        <v>0.107</v>
      </c>
      <c r="J21" s="16">
        <f t="shared" si="6"/>
        <v>0.106</v>
      </c>
      <c r="K21" s="16">
        <f t="shared" si="6"/>
        <v>0.1</v>
      </c>
      <c r="L21" s="16">
        <f t="shared" si="6"/>
        <v>0.105</v>
      </c>
    </row>
    <row r="22" spans="2:15" x14ac:dyDescent="0.25">
      <c r="B22" s="11">
        <f t="shared" ref="B22:L22" si="7">B10</f>
        <v>0.16900000000000001</v>
      </c>
      <c r="C22" s="11">
        <f t="shared" si="7"/>
        <v>9.2999999999999999E-2</v>
      </c>
      <c r="D22" s="11">
        <f t="shared" si="7"/>
        <v>0.13500000000000001</v>
      </c>
      <c r="E22" s="16">
        <f t="shared" si="7"/>
        <v>0.12</v>
      </c>
      <c r="F22" s="16">
        <f t="shared" si="7"/>
        <v>0.113</v>
      </c>
      <c r="G22" s="16">
        <f t="shared" si="7"/>
        <v>0.114</v>
      </c>
      <c r="H22" s="11">
        <f t="shared" si="7"/>
        <v>0.129</v>
      </c>
      <c r="I22" s="11">
        <f t="shared" si="7"/>
        <v>0.106</v>
      </c>
      <c r="J22" s="16">
        <f t="shared" si="7"/>
        <v>0.127</v>
      </c>
      <c r="K22" s="16">
        <f t="shared" si="7"/>
        <v>0.107</v>
      </c>
      <c r="L22" s="16">
        <f t="shared" si="7"/>
        <v>0.10199999999999999</v>
      </c>
    </row>
    <row r="23" spans="2:15" x14ac:dyDescent="0.25">
      <c r="B23" s="11">
        <f t="shared" ref="B23:L23" si="8">B11</f>
        <v>0.129</v>
      </c>
      <c r="C23" s="11">
        <f t="shared" si="8"/>
        <v>0.111</v>
      </c>
      <c r="D23" s="11">
        <f t="shared" si="8"/>
        <v>0.115</v>
      </c>
      <c r="E23" s="16">
        <f t="shared" si="8"/>
        <v>0.111</v>
      </c>
      <c r="F23" s="16">
        <f t="shared" si="8"/>
        <v>0.11</v>
      </c>
      <c r="G23" s="16">
        <f t="shared" si="8"/>
        <v>0.11600000000000001</v>
      </c>
      <c r="H23" s="11">
        <f t="shared" si="8"/>
        <v>0.106</v>
      </c>
      <c r="I23" s="11">
        <f t="shared" si="8"/>
        <v>0.107</v>
      </c>
      <c r="J23" s="16">
        <f t="shared" si="8"/>
        <v>0.11</v>
      </c>
      <c r="K23" s="16">
        <f t="shared" si="8"/>
        <v>0.115</v>
      </c>
      <c r="L23" s="16">
        <f t="shared" si="8"/>
        <v>0.111</v>
      </c>
    </row>
    <row r="24" spans="2:15" x14ac:dyDescent="0.25">
      <c r="B24" s="11">
        <f t="shared" ref="B24:L24" si="9">B12</f>
        <v>0.126</v>
      </c>
      <c r="C24" s="11">
        <f t="shared" si="9"/>
        <v>0.13</v>
      </c>
      <c r="D24" s="11">
        <f t="shared" si="9"/>
        <v>0.13300000000000001</v>
      </c>
      <c r="E24" s="16">
        <f t="shared" si="9"/>
        <v>0.11899999999999999</v>
      </c>
      <c r="F24" s="16">
        <f t="shared" si="9"/>
        <v>0.13300000000000001</v>
      </c>
      <c r="G24" s="16">
        <f t="shared" si="9"/>
        <v>0.114</v>
      </c>
      <c r="H24" s="11">
        <f t="shared" si="9"/>
        <v>0.104</v>
      </c>
      <c r="I24" s="11">
        <f t="shared" si="9"/>
        <v>0.124</v>
      </c>
      <c r="J24" s="16">
        <f t="shared" si="9"/>
        <v>0.11700000000000001</v>
      </c>
      <c r="K24" s="16">
        <f t="shared" si="9"/>
        <v>0.129</v>
      </c>
      <c r="L24" s="16">
        <f t="shared" si="9"/>
        <v>9.9000000000000005E-2</v>
      </c>
    </row>
    <row r="26" spans="2:15" x14ac:dyDescent="0.25">
      <c r="E26" t="s">
        <v>1</v>
      </c>
      <c r="I26" t="s">
        <v>2</v>
      </c>
      <c r="L26" t="s">
        <v>3</v>
      </c>
      <c r="N26" t="s">
        <v>4</v>
      </c>
    </row>
    <row r="27" spans="2:15" x14ac:dyDescent="0.25">
      <c r="B27" t="s">
        <v>9</v>
      </c>
      <c r="D27" s="11">
        <v>0.1</v>
      </c>
      <c r="E27" s="11">
        <v>0.129</v>
      </c>
      <c r="F27" s="11">
        <v>0.10100000000000001</v>
      </c>
      <c r="G27" s="11">
        <v>0.10299999999999999</v>
      </c>
      <c r="H27">
        <v>0.10199999999999999</v>
      </c>
      <c r="I27">
        <v>0.111</v>
      </c>
      <c r="J27">
        <v>0.1</v>
      </c>
      <c r="K27">
        <v>0.161</v>
      </c>
      <c r="L27" s="11">
        <v>9.5000000000000001E-2</v>
      </c>
      <c r="M27" s="11">
        <v>0.10199999999999999</v>
      </c>
      <c r="N27">
        <v>0.106</v>
      </c>
      <c r="O27">
        <v>0.115</v>
      </c>
    </row>
    <row r="28" spans="2:15" x14ac:dyDescent="0.25">
      <c r="B28" t="s">
        <v>10</v>
      </c>
      <c r="D28" s="11">
        <v>0.105</v>
      </c>
      <c r="E28" s="11">
        <v>0.126</v>
      </c>
      <c r="F28" s="11">
        <v>9.2999999999999999E-2</v>
      </c>
      <c r="G28" s="11">
        <v>0.106</v>
      </c>
      <c r="H28">
        <v>9.8000000000000004E-2</v>
      </c>
      <c r="I28">
        <v>0.11899999999999999</v>
      </c>
      <c r="J28">
        <v>0.113</v>
      </c>
      <c r="K28">
        <v>0.106</v>
      </c>
      <c r="L28" s="11">
        <v>9.9000000000000005E-2</v>
      </c>
      <c r="M28" s="11">
        <v>9.5000000000000001E-2</v>
      </c>
      <c r="N28">
        <v>0.127</v>
      </c>
      <c r="O28">
        <v>0.129</v>
      </c>
    </row>
    <row r="29" spans="2:15" x14ac:dyDescent="0.25">
      <c r="B29" t="s">
        <v>14</v>
      </c>
      <c r="C29">
        <v>1</v>
      </c>
      <c r="D29" s="11">
        <v>0.1</v>
      </c>
      <c r="E29" s="11"/>
      <c r="F29" s="11"/>
      <c r="G29" s="11"/>
      <c r="H29">
        <v>0.10100000000000001</v>
      </c>
      <c r="L29" s="11">
        <v>0.10199999999999999</v>
      </c>
      <c r="M29" s="11"/>
      <c r="N29">
        <v>0.11</v>
      </c>
    </row>
    <row r="30" spans="2:15" x14ac:dyDescent="0.25">
      <c r="C30">
        <v>5</v>
      </c>
      <c r="D30" s="11">
        <v>0.129</v>
      </c>
      <c r="E30" s="11"/>
      <c r="F30" s="11"/>
      <c r="G30" s="11"/>
      <c r="H30">
        <v>0.14699999999999999</v>
      </c>
      <c r="L30" s="11">
        <v>0.10299999999999999</v>
      </c>
      <c r="M30" s="11"/>
      <c r="N30">
        <v>0.11700000000000001</v>
      </c>
    </row>
    <row r="31" spans="2:15" x14ac:dyDescent="0.25">
      <c r="C31">
        <v>50</v>
      </c>
      <c r="D31" s="11">
        <v>0.15</v>
      </c>
      <c r="E31" s="11"/>
      <c r="F31" s="11"/>
      <c r="G31" s="11"/>
      <c r="H31">
        <v>0.189</v>
      </c>
      <c r="L31" s="11">
        <v>0.13500000000000001</v>
      </c>
      <c r="M31" s="11"/>
      <c r="N31">
        <v>0.16</v>
      </c>
    </row>
    <row r="32" spans="2:15" x14ac:dyDescent="0.25">
      <c r="C32">
        <v>100</v>
      </c>
      <c r="D32" s="11">
        <v>0.16900000000000001</v>
      </c>
      <c r="E32" s="11"/>
      <c r="F32" s="11"/>
      <c r="G32" s="11"/>
      <c r="H32">
        <v>0.12</v>
      </c>
      <c r="L32" s="11">
        <v>0.129</v>
      </c>
      <c r="M32" s="11"/>
      <c r="N32">
        <v>0.14599999999999999</v>
      </c>
    </row>
    <row r="33" spans="2:17" x14ac:dyDescent="0.25">
      <c r="B33" t="s">
        <v>15</v>
      </c>
      <c r="C33">
        <v>1</v>
      </c>
      <c r="D33" s="11"/>
      <c r="E33" s="11">
        <v>0.10199999999999999</v>
      </c>
      <c r="F33" s="11"/>
      <c r="G33" s="11"/>
      <c r="I33">
        <v>0.10100000000000001</v>
      </c>
      <c r="L33" s="11">
        <v>0.106</v>
      </c>
      <c r="M33" s="11"/>
      <c r="N33">
        <v>0.1</v>
      </c>
    </row>
    <row r="34" spans="2:17" x14ac:dyDescent="0.25">
      <c r="C34">
        <v>5</v>
      </c>
      <c r="D34" s="11"/>
      <c r="E34" s="11">
        <v>0.10199999999999999</v>
      </c>
      <c r="F34" s="11"/>
      <c r="G34" s="11"/>
      <c r="I34">
        <v>9.7000000000000003E-2</v>
      </c>
      <c r="L34" s="11">
        <v>0.104</v>
      </c>
      <c r="M34" s="11"/>
      <c r="N34">
        <v>0.1</v>
      </c>
    </row>
    <row r="35" spans="2:17" x14ac:dyDescent="0.25">
      <c r="C35">
        <v>50</v>
      </c>
      <c r="D35" s="11"/>
      <c r="E35" s="11">
        <v>0.10100000000000001</v>
      </c>
      <c r="F35" s="11"/>
      <c r="G35" s="11"/>
      <c r="I35">
        <v>9.9000000000000005E-2</v>
      </c>
      <c r="L35" s="11">
        <v>0.123</v>
      </c>
      <c r="M35" s="11"/>
      <c r="N35">
        <v>0.1</v>
      </c>
    </row>
    <row r="36" spans="2:17" x14ac:dyDescent="0.25">
      <c r="C36">
        <v>100</v>
      </c>
      <c r="D36" s="11"/>
      <c r="E36" s="11">
        <v>0.109</v>
      </c>
      <c r="F36" s="11"/>
      <c r="G36" s="11"/>
      <c r="I36">
        <v>0.124</v>
      </c>
      <c r="L36" s="11">
        <v>9.9000000000000005E-2</v>
      </c>
      <c r="M36" s="11"/>
      <c r="N36">
        <v>0.107</v>
      </c>
    </row>
    <row r="37" spans="2:17" x14ac:dyDescent="0.25">
      <c r="B37" t="s">
        <v>16</v>
      </c>
      <c r="C37">
        <v>1</v>
      </c>
      <c r="D37" s="11"/>
      <c r="E37" s="11"/>
      <c r="F37" s="11">
        <v>0.111</v>
      </c>
      <c r="G37" s="11"/>
      <c r="J37">
        <v>0.11</v>
      </c>
      <c r="L37" s="11"/>
      <c r="M37" s="11">
        <v>0.107</v>
      </c>
      <c r="O37">
        <v>0.11700000000000001</v>
      </c>
    </row>
    <row r="38" spans="2:17" x14ac:dyDescent="0.25">
      <c r="C38">
        <v>5</v>
      </c>
      <c r="D38" s="11"/>
      <c r="E38" s="11"/>
      <c r="F38" s="11">
        <v>0.13</v>
      </c>
      <c r="G38" s="11"/>
      <c r="J38">
        <v>0.13300000000000001</v>
      </c>
      <c r="L38" s="11"/>
      <c r="M38" s="11">
        <v>0.106</v>
      </c>
      <c r="O38">
        <v>9.4E-2</v>
      </c>
    </row>
    <row r="39" spans="2:17" x14ac:dyDescent="0.25">
      <c r="C39">
        <v>50</v>
      </c>
      <c r="D39" s="11"/>
      <c r="E39" s="11"/>
      <c r="F39" s="11">
        <v>9.8000000000000004E-2</v>
      </c>
      <c r="G39" s="11"/>
      <c r="J39">
        <v>0.106</v>
      </c>
      <c r="L39" s="11"/>
      <c r="M39" s="11">
        <v>0.107</v>
      </c>
      <c r="O39">
        <v>0.109</v>
      </c>
    </row>
    <row r="40" spans="2:17" x14ac:dyDescent="0.25">
      <c r="C40">
        <v>100</v>
      </c>
      <c r="D40" s="11"/>
      <c r="E40" s="11"/>
      <c r="F40" s="11">
        <v>0.104</v>
      </c>
      <c r="G40" s="11"/>
      <c r="J40">
        <v>0.10199999999999999</v>
      </c>
      <c r="L40" s="11"/>
      <c r="M40" s="11">
        <v>0.124</v>
      </c>
      <c r="O40">
        <v>0.104</v>
      </c>
    </row>
    <row r="41" spans="2:17" x14ac:dyDescent="0.25">
      <c r="B41" t="s">
        <v>17</v>
      </c>
      <c r="C41">
        <v>1</v>
      </c>
      <c r="D41" s="11"/>
      <c r="E41" s="11"/>
      <c r="F41" s="11"/>
      <c r="G41" s="11">
        <v>0.108</v>
      </c>
      <c r="K41">
        <v>0.112</v>
      </c>
      <c r="L41" s="11"/>
      <c r="M41" s="11">
        <v>9.7000000000000003E-2</v>
      </c>
      <c r="O41">
        <v>0.105</v>
      </c>
    </row>
    <row r="42" spans="2:17" x14ac:dyDescent="0.25">
      <c r="C42">
        <v>5</v>
      </c>
      <c r="D42" s="11"/>
      <c r="E42" s="11"/>
      <c r="F42" s="11"/>
      <c r="G42" s="11">
        <v>0.13500000000000001</v>
      </c>
      <c r="K42">
        <v>0.114</v>
      </c>
      <c r="L42" s="11"/>
      <c r="M42" s="11">
        <v>0.105</v>
      </c>
      <c r="O42">
        <v>0.10199999999999999</v>
      </c>
    </row>
    <row r="43" spans="2:17" x14ac:dyDescent="0.25">
      <c r="C43">
        <v>50</v>
      </c>
      <c r="D43" s="11"/>
      <c r="E43" s="11"/>
      <c r="F43" s="11"/>
      <c r="G43" s="11">
        <v>0.115</v>
      </c>
      <c r="K43">
        <v>0.11600000000000001</v>
      </c>
      <c r="L43" s="11"/>
      <c r="M43" s="11">
        <v>0.107</v>
      </c>
      <c r="O43">
        <v>0.111</v>
      </c>
    </row>
    <row r="44" spans="2:17" x14ac:dyDescent="0.25">
      <c r="C44">
        <v>100</v>
      </c>
      <c r="D44" s="11"/>
      <c r="E44" s="11"/>
      <c r="F44" s="11"/>
      <c r="G44" s="11">
        <v>0.13300000000000001</v>
      </c>
      <c r="K44">
        <v>0.114</v>
      </c>
      <c r="L44" s="11"/>
      <c r="M44" s="11">
        <v>0.1</v>
      </c>
      <c r="O44">
        <v>9.9000000000000005E-2</v>
      </c>
    </row>
    <row r="46" spans="2:17" x14ac:dyDescent="0.25">
      <c r="B46" t="s">
        <v>18</v>
      </c>
    </row>
    <row r="48" spans="2:17" x14ac:dyDescent="0.25">
      <c r="D48" s="11"/>
      <c r="E48" s="11" t="s">
        <v>1</v>
      </c>
      <c r="F48" s="11"/>
      <c r="G48" s="11"/>
      <c r="H48" s="16"/>
      <c r="I48" s="16" t="s">
        <v>2</v>
      </c>
      <c r="J48" s="16"/>
      <c r="K48" s="16"/>
      <c r="L48" s="11" t="s">
        <v>3</v>
      </c>
      <c r="M48" s="11"/>
      <c r="N48" s="16" t="s">
        <v>4</v>
      </c>
      <c r="O48" s="16"/>
      <c r="P48" s="14" t="s">
        <v>19</v>
      </c>
      <c r="Q48" t="s">
        <v>20</v>
      </c>
    </row>
    <row r="49" spans="2:17" x14ac:dyDescent="0.25">
      <c r="B49" s="14" t="s">
        <v>9</v>
      </c>
      <c r="C49" s="14"/>
      <c r="D49" s="13">
        <f>D27/0.2027*1000</f>
        <v>493.33991119881603</v>
      </c>
      <c r="E49" s="13"/>
      <c r="F49" s="13">
        <f t="shared" ref="F49:N49" si="10">F27/0.2027*1000</f>
        <v>498.27331031080416</v>
      </c>
      <c r="G49" s="13">
        <f t="shared" si="10"/>
        <v>508.14010853478044</v>
      </c>
      <c r="H49" s="17">
        <f t="shared" si="10"/>
        <v>503.20670942279236</v>
      </c>
      <c r="I49" s="17"/>
      <c r="J49" s="17">
        <f t="shared" si="10"/>
        <v>493.33991119881603</v>
      </c>
      <c r="K49" s="17"/>
      <c r="L49" s="13">
        <f t="shared" si="10"/>
        <v>468.67291563887522</v>
      </c>
      <c r="M49" s="13">
        <f t="shared" si="10"/>
        <v>503.20670942279236</v>
      </c>
      <c r="N49" s="17">
        <f t="shared" si="10"/>
        <v>522.94030587074496</v>
      </c>
      <c r="O49" s="17"/>
      <c r="P49" s="15">
        <f>AVERAGE(D49:O49)</f>
        <v>498.88998519980265</v>
      </c>
      <c r="Q49" s="12">
        <f>_xlfn.STDEV.S(D49:P49)</f>
        <v>14.475449672305743</v>
      </c>
    </row>
    <row r="50" spans="2:17" x14ac:dyDescent="0.25">
      <c r="B50" s="14" t="s">
        <v>10</v>
      </c>
      <c r="C50" s="14"/>
      <c r="D50" s="13">
        <f t="shared" ref="D50:O50" si="11">D28/0.2027*1000</f>
        <v>518.00690675875683</v>
      </c>
      <c r="E50" s="13">
        <f t="shared" si="11"/>
        <v>621.60828811050817</v>
      </c>
      <c r="F50" s="13">
        <f t="shared" si="11"/>
        <v>458.80611741489889</v>
      </c>
      <c r="G50" s="13">
        <f t="shared" si="11"/>
        <v>522.94030587074496</v>
      </c>
      <c r="H50" s="17">
        <f t="shared" si="11"/>
        <v>483.47311297483969</v>
      </c>
      <c r="I50" s="17">
        <f t="shared" si="11"/>
        <v>587.07449432659098</v>
      </c>
      <c r="J50" s="17">
        <f t="shared" si="11"/>
        <v>557.47409965466215</v>
      </c>
      <c r="K50" s="17">
        <f t="shared" si="11"/>
        <v>522.94030587074496</v>
      </c>
      <c r="L50" s="13">
        <f t="shared" si="11"/>
        <v>488.40651208682789</v>
      </c>
      <c r="M50" s="13">
        <f t="shared" si="11"/>
        <v>468.67291563887522</v>
      </c>
      <c r="N50" s="17">
        <f t="shared" si="11"/>
        <v>626.54168722249642</v>
      </c>
      <c r="O50" s="17">
        <f t="shared" si="11"/>
        <v>636.4084854464727</v>
      </c>
      <c r="P50" s="15">
        <f t="shared" ref="P50:P66" si="12">AVERAGE(D50:O50)</f>
        <v>541.02943594803492</v>
      </c>
      <c r="Q50" s="12">
        <f t="shared" ref="Q50:Q66" si="13">_xlfn.STDEV.S(D50:P50)</f>
        <v>60.934080952636123</v>
      </c>
    </row>
    <row r="51" spans="2:17" x14ac:dyDescent="0.25">
      <c r="B51" s="14" t="s">
        <v>14</v>
      </c>
      <c r="C51" s="14">
        <v>1</v>
      </c>
      <c r="D51" s="13">
        <f t="shared" ref="D51:N51" si="14">D29/0.2027*1000</f>
        <v>493.33991119881603</v>
      </c>
      <c r="E51" s="13"/>
      <c r="F51" s="13"/>
      <c r="G51" s="13"/>
      <c r="H51" s="17">
        <f t="shared" si="14"/>
        <v>498.27331031080416</v>
      </c>
      <c r="I51" s="17"/>
      <c r="J51" s="17"/>
      <c r="K51" s="17"/>
      <c r="L51" s="13">
        <f t="shared" si="14"/>
        <v>503.20670942279236</v>
      </c>
      <c r="M51" s="13"/>
      <c r="N51" s="17">
        <f t="shared" si="14"/>
        <v>542.67390231869763</v>
      </c>
      <c r="O51" s="17"/>
      <c r="P51" s="15">
        <f t="shared" si="12"/>
        <v>509.37345831277753</v>
      </c>
      <c r="Q51" s="12">
        <f t="shared" si="13"/>
        <v>19.539935271034611</v>
      </c>
    </row>
    <row r="52" spans="2:17" x14ac:dyDescent="0.25">
      <c r="B52" s="14"/>
      <c r="C52" s="14">
        <v>5</v>
      </c>
      <c r="D52" s="13">
        <f t="shared" ref="D52:N52" si="15">D30/0.2027*1000</f>
        <v>636.4084854464727</v>
      </c>
      <c r="E52" s="13"/>
      <c r="F52" s="13"/>
      <c r="G52" s="13"/>
      <c r="H52" s="17">
        <f t="shared" si="15"/>
        <v>725.20966946225951</v>
      </c>
      <c r="I52" s="17"/>
      <c r="J52" s="17"/>
      <c r="K52" s="17"/>
      <c r="L52" s="13">
        <f t="shared" si="15"/>
        <v>508.14010853478044</v>
      </c>
      <c r="M52" s="13"/>
      <c r="N52" s="17">
        <f t="shared" si="15"/>
        <v>577.20769610261482</v>
      </c>
      <c r="O52" s="17"/>
      <c r="P52" s="15">
        <f t="shared" si="12"/>
        <v>611.74148988653189</v>
      </c>
      <c r="Q52" s="12">
        <f t="shared" si="13"/>
        <v>79.701501832281622</v>
      </c>
    </row>
    <row r="53" spans="2:17" x14ac:dyDescent="0.25">
      <c r="B53" s="14"/>
      <c r="C53" s="14">
        <v>50</v>
      </c>
      <c r="D53" s="13">
        <f t="shared" ref="D53:N53" si="16">D31/0.2027*1000</f>
        <v>740.00986679822404</v>
      </c>
      <c r="E53" s="13"/>
      <c r="F53" s="13"/>
      <c r="G53" s="13"/>
      <c r="H53" s="17">
        <f t="shared" si="16"/>
        <v>932.41243216576231</v>
      </c>
      <c r="I53" s="17"/>
      <c r="J53" s="17"/>
      <c r="K53" s="17"/>
      <c r="L53" s="13">
        <f t="shared" si="16"/>
        <v>666.00888011840163</v>
      </c>
      <c r="M53" s="13"/>
      <c r="N53" s="17">
        <f t="shared" si="16"/>
        <v>789.34385791810553</v>
      </c>
      <c r="O53" s="17"/>
      <c r="P53" s="15">
        <f t="shared" si="12"/>
        <v>781.94375925012343</v>
      </c>
      <c r="Q53" s="12">
        <f t="shared" si="13"/>
        <v>97.333101415631845</v>
      </c>
    </row>
    <row r="54" spans="2:17" x14ac:dyDescent="0.25">
      <c r="B54" s="14"/>
      <c r="C54" s="14">
        <v>100</v>
      </c>
      <c r="D54" s="13">
        <f t="shared" ref="D54:N54" si="17">D32/0.2027*1000</f>
        <v>833.74444992599911</v>
      </c>
      <c r="E54" s="13"/>
      <c r="F54" s="13"/>
      <c r="G54" s="13"/>
      <c r="H54" s="17">
        <f t="shared" si="17"/>
        <v>592.00789343857923</v>
      </c>
      <c r="I54" s="17"/>
      <c r="J54" s="17"/>
      <c r="K54" s="17"/>
      <c r="L54" s="13">
        <f t="shared" si="17"/>
        <v>636.4084854464727</v>
      </c>
      <c r="M54" s="13"/>
      <c r="N54" s="17">
        <f t="shared" si="17"/>
        <v>720.27627035027126</v>
      </c>
      <c r="O54" s="17"/>
      <c r="P54" s="15">
        <f t="shared" si="12"/>
        <v>695.60927479033057</v>
      </c>
      <c r="Q54" s="12">
        <f t="shared" si="13"/>
        <v>92.097457832237694</v>
      </c>
    </row>
    <row r="55" spans="2:17" x14ac:dyDescent="0.25">
      <c r="B55" s="14" t="s">
        <v>15</v>
      </c>
      <c r="C55" s="14">
        <v>1</v>
      </c>
      <c r="D55" s="13"/>
      <c r="E55" s="13">
        <f t="shared" ref="E55:N55" si="18">E33/0.2027*1000</f>
        <v>503.20670942279236</v>
      </c>
      <c r="F55" s="13"/>
      <c r="G55" s="13"/>
      <c r="H55" s="17"/>
      <c r="I55" s="17">
        <f t="shared" si="18"/>
        <v>498.27331031080416</v>
      </c>
      <c r="J55" s="17"/>
      <c r="K55" s="17"/>
      <c r="L55" s="13">
        <f t="shared" si="18"/>
        <v>522.94030587074496</v>
      </c>
      <c r="M55" s="13"/>
      <c r="N55" s="17">
        <f t="shared" si="18"/>
        <v>493.33991119881603</v>
      </c>
      <c r="O55" s="17"/>
      <c r="P55" s="15">
        <f t="shared" si="12"/>
        <v>504.44005920078939</v>
      </c>
      <c r="Q55" s="12">
        <f t="shared" si="13"/>
        <v>11.236351232294394</v>
      </c>
    </row>
    <row r="56" spans="2:17" x14ac:dyDescent="0.25">
      <c r="B56" s="14"/>
      <c r="C56" s="14">
        <v>5</v>
      </c>
      <c r="D56" s="13"/>
      <c r="E56" s="13">
        <f t="shared" ref="E56:N56" si="19">E34/0.2027*1000</f>
        <v>503.20670942279236</v>
      </c>
      <c r="F56" s="13"/>
      <c r="G56" s="13"/>
      <c r="H56" s="17"/>
      <c r="I56" s="17">
        <f t="shared" si="19"/>
        <v>478.53971386285156</v>
      </c>
      <c r="J56" s="17"/>
      <c r="K56" s="17"/>
      <c r="L56" s="13">
        <f t="shared" si="19"/>
        <v>513.07350764676858</v>
      </c>
      <c r="M56" s="13"/>
      <c r="N56" s="17">
        <f t="shared" si="19"/>
        <v>493.33991119881603</v>
      </c>
      <c r="O56" s="17"/>
      <c r="P56" s="15">
        <f t="shared" si="12"/>
        <v>497.03996053280713</v>
      </c>
      <c r="Q56" s="12">
        <f t="shared" si="13"/>
        <v>12.757869305363316</v>
      </c>
    </row>
    <row r="57" spans="2:17" x14ac:dyDescent="0.25">
      <c r="B57" s="14"/>
      <c r="C57" s="14">
        <v>50</v>
      </c>
      <c r="D57" s="13"/>
      <c r="E57" s="13">
        <f t="shared" ref="E57:N57" si="20">E35/0.2027*1000</f>
        <v>498.27331031080416</v>
      </c>
      <c r="F57" s="13"/>
      <c r="G57" s="13"/>
      <c r="H57" s="17"/>
      <c r="I57" s="17">
        <f t="shared" si="20"/>
        <v>488.40651208682789</v>
      </c>
      <c r="J57" s="17"/>
      <c r="K57" s="17"/>
      <c r="L57" s="13">
        <f t="shared" si="20"/>
        <v>606.80809077454364</v>
      </c>
      <c r="M57" s="13"/>
      <c r="N57" s="17">
        <f t="shared" si="20"/>
        <v>493.33991119881603</v>
      </c>
      <c r="O57" s="17"/>
      <c r="P57" s="15">
        <f t="shared" si="12"/>
        <v>521.70695609274799</v>
      </c>
      <c r="Q57" s="12">
        <f t="shared" si="13"/>
        <v>49.256846442318327</v>
      </c>
    </row>
    <row r="58" spans="2:17" x14ac:dyDescent="0.25">
      <c r="B58" s="14"/>
      <c r="C58" s="14">
        <v>100</v>
      </c>
      <c r="D58" s="13"/>
      <c r="E58" s="13">
        <f t="shared" ref="E58:N58" si="21">E36/0.2027*1000</f>
        <v>537.74050320670938</v>
      </c>
      <c r="F58" s="13"/>
      <c r="G58" s="13"/>
      <c r="H58" s="17"/>
      <c r="I58" s="17">
        <f t="shared" si="21"/>
        <v>611.74148988653189</v>
      </c>
      <c r="J58" s="17"/>
      <c r="K58" s="17"/>
      <c r="L58" s="13">
        <f t="shared" si="21"/>
        <v>488.40651208682789</v>
      </c>
      <c r="M58" s="13"/>
      <c r="N58" s="17">
        <f t="shared" si="21"/>
        <v>527.8737049827331</v>
      </c>
      <c r="O58" s="17"/>
      <c r="P58" s="15">
        <f t="shared" si="12"/>
        <v>541.44055254070054</v>
      </c>
      <c r="Q58" s="12">
        <f t="shared" si="13"/>
        <v>44.588622305192956</v>
      </c>
    </row>
    <row r="59" spans="2:17" x14ac:dyDescent="0.25">
      <c r="B59" s="14" t="s">
        <v>16</v>
      </c>
      <c r="C59" s="14">
        <v>1</v>
      </c>
      <c r="D59" s="13"/>
      <c r="E59" s="13"/>
      <c r="F59" s="13">
        <f t="shared" ref="F59:O59" si="22">F37/0.2027*1000</f>
        <v>547.60730143068577</v>
      </c>
      <c r="G59" s="13"/>
      <c r="H59" s="17"/>
      <c r="I59" s="17"/>
      <c r="J59" s="17">
        <f t="shared" si="22"/>
        <v>542.67390231869763</v>
      </c>
      <c r="K59" s="17"/>
      <c r="L59" s="13"/>
      <c r="M59" s="13">
        <f t="shared" si="22"/>
        <v>527.8737049827331</v>
      </c>
      <c r="N59" s="17"/>
      <c r="O59" s="17">
        <f t="shared" si="22"/>
        <v>577.20769610261482</v>
      </c>
      <c r="P59" s="15">
        <f t="shared" si="12"/>
        <v>548.84065120868286</v>
      </c>
      <c r="Q59" s="12">
        <f t="shared" si="13"/>
        <v>17.915440363016753</v>
      </c>
    </row>
    <row r="60" spans="2:17" x14ac:dyDescent="0.25">
      <c r="B60" s="14"/>
      <c r="C60" s="14">
        <v>5</v>
      </c>
      <c r="D60" s="13"/>
      <c r="E60" s="13"/>
      <c r="F60" s="13">
        <f t="shared" ref="F60:O60" si="23">F38/0.2027*1000</f>
        <v>641.34188455846083</v>
      </c>
      <c r="G60" s="13"/>
      <c r="H60" s="17"/>
      <c r="I60" s="17"/>
      <c r="J60" s="17">
        <f t="shared" si="23"/>
        <v>656.14208189442536</v>
      </c>
      <c r="K60" s="17"/>
      <c r="L60" s="13"/>
      <c r="M60" s="13">
        <f t="shared" si="23"/>
        <v>522.94030587074496</v>
      </c>
      <c r="N60" s="17"/>
      <c r="O60" s="17">
        <f t="shared" si="23"/>
        <v>463.73951652688703</v>
      </c>
      <c r="P60" s="15">
        <f t="shared" si="12"/>
        <v>571.04094721262959</v>
      </c>
      <c r="Q60" s="12">
        <f t="shared" si="13"/>
        <v>80.640705664911295</v>
      </c>
    </row>
    <row r="61" spans="2:17" x14ac:dyDescent="0.25">
      <c r="B61" s="14"/>
      <c r="C61" s="14">
        <v>50</v>
      </c>
      <c r="D61" s="13"/>
      <c r="E61" s="13"/>
      <c r="F61" s="13">
        <f t="shared" ref="F61:O61" si="24">F39/0.2027*1000</f>
        <v>483.47311297483969</v>
      </c>
      <c r="G61" s="13"/>
      <c r="H61" s="17"/>
      <c r="I61" s="17"/>
      <c r="J61" s="17">
        <f t="shared" si="24"/>
        <v>522.94030587074496</v>
      </c>
      <c r="K61" s="17"/>
      <c r="L61" s="13"/>
      <c r="M61" s="13">
        <f t="shared" si="24"/>
        <v>527.8737049827331</v>
      </c>
      <c r="N61" s="17"/>
      <c r="O61" s="17">
        <f t="shared" si="24"/>
        <v>537.74050320670938</v>
      </c>
      <c r="P61" s="15">
        <f t="shared" si="12"/>
        <v>518.00690675875683</v>
      </c>
      <c r="Q61" s="12">
        <f t="shared" si="13"/>
        <v>20.63788915969597</v>
      </c>
    </row>
    <row r="62" spans="2:17" x14ac:dyDescent="0.25">
      <c r="B62" s="14"/>
      <c r="C62" s="14">
        <v>100</v>
      </c>
      <c r="D62" s="13"/>
      <c r="E62" s="13"/>
      <c r="F62" s="13">
        <f t="shared" ref="F62:O62" si="25">F40/0.2027*1000</f>
        <v>513.07350764676858</v>
      </c>
      <c r="G62" s="13"/>
      <c r="H62" s="17"/>
      <c r="I62" s="17"/>
      <c r="J62" s="17">
        <f t="shared" si="25"/>
        <v>503.20670942279236</v>
      </c>
      <c r="K62" s="17"/>
      <c r="L62" s="13"/>
      <c r="M62" s="13">
        <f t="shared" si="25"/>
        <v>611.74148988653189</v>
      </c>
      <c r="N62" s="17"/>
      <c r="O62" s="17">
        <f t="shared" si="25"/>
        <v>513.07350764676858</v>
      </c>
      <c r="P62" s="15">
        <f t="shared" si="12"/>
        <v>535.27380365071531</v>
      </c>
      <c r="Q62" s="12">
        <f t="shared" si="13"/>
        <v>44.332019624103211</v>
      </c>
    </row>
    <row r="63" spans="2:17" x14ac:dyDescent="0.25">
      <c r="B63" s="14" t="s">
        <v>17</v>
      </c>
      <c r="C63" s="14">
        <v>1</v>
      </c>
      <c r="D63" s="13"/>
      <c r="E63" s="13"/>
      <c r="F63" s="13"/>
      <c r="G63" s="13">
        <f t="shared" ref="G63:O63" si="26">G41/0.2027*1000</f>
        <v>532.80710409472135</v>
      </c>
      <c r="H63" s="17"/>
      <c r="I63" s="17"/>
      <c r="J63" s="17"/>
      <c r="K63" s="17">
        <f t="shared" si="26"/>
        <v>552.5407005426739</v>
      </c>
      <c r="L63" s="13"/>
      <c r="M63" s="13">
        <f t="shared" si="26"/>
        <v>478.53971386285156</v>
      </c>
      <c r="N63" s="17"/>
      <c r="O63" s="17">
        <f t="shared" si="26"/>
        <v>518.00690675875683</v>
      </c>
      <c r="P63" s="15">
        <f t="shared" si="12"/>
        <v>520.4736063147509</v>
      </c>
      <c r="Q63" s="12">
        <f t="shared" si="13"/>
        <v>27.13369511593487</v>
      </c>
    </row>
    <row r="64" spans="2:17" x14ac:dyDescent="0.25">
      <c r="B64" s="14"/>
      <c r="C64" s="14">
        <v>5</v>
      </c>
      <c r="D64" s="13"/>
      <c r="E64" s="13"/>
      <c r="F64" s="13"/>
      <c r="G64" s="13">
        <f t="shared" ref="G64:O64" si="27">G42/0.2027*1000</f>
        <v>666.00888011840163</v>
      </c>
      <c r="H64" s="17"/>
      <c r="I64" s="17"/>
      <c r="J64" s="17"/>
      <c r="K64" s="17">
        <f t="shared" si="27"/>
        <v>562.40749876665029</v>
      </c>
      <c r="L64" s="13"/>
      <c r="M64" s="13">
        <f t="shared" si="27"/>
        <v>518.00690675875683</v>
      </c>
      <c r="N64" s="17"/>
      <c r="O64" s="17">
        <f t="shared" si="27"/>
        <v>503.20670942279236</v>
      </c>
      <c r="P64" s="15">
        <f t="shared" si="12"/>
        <v>562.40749876665029</v>
      </c>
      <c r="Q64" s="12">
        <f t="shared" si="13"/>
        <v>63.658055750191842</v>
      </c>
    </row>
    <row r="65" spans="2:17" x14ac:dyDescent="0.25">
      <c r="B65" s="14"/>
      <c r="C65" s="14">
        <v>50</v>
      </c>
      <c r="D65" s="13"/>
      <c r="E65" s="13"/>
      <c r="F65" s="13"/>
      <c r="G65" s="13">
        <f t="shared" ref="G65:O65" si="28">G43/0.2027*1000</f>
        <v>567.34089787863843</v>
      </c>
      <c r="H65" s="17"/>
      <c r="I65" s="17"/>
      <c r="J65" s="17"/>
      <c r="K65" s="17">
        <f t="shared" si="28"/>
        <v>572.27429699062657</v>
      </c>
      <c r="L65" s="13"/>
      <c r="M65" s="13">
        <f t="shared" si="28"/>
        <v>527.8737049827331</v>
      </c>
      <c r="N65" s="17"/>
      <c r="O65" s="17">
        <f t="shared" si="28"/>
        <v>547.60730143068577</v>
      </c>
      <c r="P65" s="15">
        <f t="shared" si="12"/>
        <v>553.77405032067099</v>
      </c>
      <c r="Q65" s="12">
        <f t="shared" si="13"/>
        <v>17.572529413881377</v>
      </c>
    </row>
    <row r="66" spans="2:17" x14ac:dyDescent="0.25">
      <c r="B66" s="14"/>
      <c r="C66" s="14">
        <v>100</v>
      </c>
      <c r="D66" s="13"/>
      <c r="E66" s="13"/>
      <c r="F66" s="13"/>
      <c r="G66" s="13">
        <f t="shared" ref="G66:O66" si="29">G44/0.2027*1000</f>
        <v>656.14208189442536</v>
      </c>
      <c r="H66" s="17"/>
      <c r="I66" s="17"/>
      <c r="J66" s="17"/>
      <c r="K66" s="17">
        <f t="shared" si="29"/>
        <v>562.40749876665029</v>
      </c>
      <c r="L66" s="13"/>
      <c r="M66" s="13">
        <f t="shared" si="29"/>
        <v>493.33991119881603</v>
      </c>
      <c r="N66" s="17"/>
      <c r="O66" s="17">
        <f t="shared" si="29"/>
        <v>488.40651208682789</v>
      </c>
      <c r="P66" s="15">
        <f t="shared" si="12"/>
        <v>550.07400098667995</v>
      </c>
      <c r="Q66" s="12">
        <f t="shared" si="13"/>
        <v>67.867866266390962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HaCaT</vt:lpstr>
      <vt:lpstr>NHDF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2025-10-27T17:58:27Z</dcterms:created>
  <dcterms:modified xsi:type="dcterms:W3CDTF">2026-03-31T09:12:24Z</dcterms:modified>
</cp:coreProperties>
</file>